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io\Downloads\"/>
    </mc:Choice>
  </mc:AlternateContent>
  <xr:revisionPtr revIDLastSave="0" documentId="13_ncr:1_{97921CB1-55F5-40C2-A4DA-27DDA88190C7}" xr6:coauthVersionLast="47" xr6:coauthVersionMax="47" xr10:uidLastSave="{00000000-0000-0000-0000-000000000000}"/>
  <bookViews>
    <workbookView xWindow="1100" yWindow="1100" windowWidth="14340" windowHeight="7280" activeTab="2" xr2:uid="{C5E46850-CC17-4220-B985-6538E6FC6C2A}"/>
  </bookViews>
  <sheets>
    <sheet name="Distribution" sheetId="1" r:id="rId1"/>
    <sheet name="Sheet1" sheetId="4" state="hidden" r:id="rId2"/>
    <sheet name="Fitting" sheetId="3" r:id="rId3"/>
  </sheets>
  <definedNames>
    <definedName name="solver_adj" localSheetId="2" hidden="1">Fitting!$H$2:$H$4,Fitting!$H$8:$H$11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Fitting!$G$17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1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" i="3" l="1"/>
  <c r="AA3" i="3" s="1"/>
  <c r="Z4" i="3"/>
  <c r="AA4" i="3" s="1"/>
  <c r="Z5" i="3"/>
  <c r="AA5" i="3" s="1"/>
  <c r="Z6" i="3"/>
  <c r="AA6" i="3" s="1"/>
  <c r="Z7" i="3"/>
  <c r="AA7" i="3" s="1"/>
  <c r="Z8" i="3"/>
  <c r="AA8" i="3" s="1"/>
  <c r="Z9" i="3"/>
  <c r="AA9" i="3" s="1"/>
  <c r="Z10" i="3"/>
  <c r="AA10" i="3" s="1"/>
  <c r="Z11" i="3"/>
  <c r="AA11" i="3" s="1"/>
  <c r="Z12" i="3"/>
  <c r="AA12" i="3" s="1"/>
  <c r="Z13" i="3"/>
  <c r="AA13" i="3" s="1"/>
  <c r="Z14" i="3"/>
  <c r="AA14" i="3" s="1"/>
  <c r="Z15" i="3"/>
  <c r="AA15" i="3" s="1"/>
  <c r="Z16" i="3"/>
  <c r="AA16" i="3" s="1"/>
  <c r="Z17" i="3"/>
  <c r="AA17" i="3" s="1"/>
  <c r="Z18" i="3"/>
  <c r="AA18" i="3" s="1"/>
  <c r="Z19" i="3"/>
  <c r="AA19" i="3" s="1"/>
  <c r="Z20" i="3"/>
  <c r="AA20" i="3" s="1"/>
  <c r="Z21" i="3"/>
  <c r="AA21" i="3" s="1"/>
  <c r="Z22" i="3"/>
  <c r="AA22" i="3" s="1"/>
  <c r="Z23" i="3"/>
  <c r="AA23" i="3" s="1"/>
  <c r="Z24" i="3"/>
  <c r="AA24" i="3" s="1"/>
  <c r="Z25" i="3"/>
  <c r="AA25" i="3" s="1"/>
  <c r="Z26" i="3"/>
  <c r="AA26" i="3" s="1"/>
  <c r="Z27" i="3"/>
  <c r="AA27" i="3" s="1"/>
  <c r="Z28" i="3"/>
  <c r="AA28" i="3" s="1"/>
  <c r="Z29" i="3"/>
  <c r="AA29" i="3" s="1"/>
  <c r="Z30" i="3"/>
  <c r="AA30" i="3" s="1"/>
  <c r="Z31" i="3"/>
  <c r="AA31" i="3" s="1"/>
  <c r="Z32" i="3"/>
  <c r="AA32" i="3" s="1"/>
  <c r="Z33" i="3"/>
  <c r="AA33" i="3" s="1"/>
  <c r="Z34" i="3"/>
  <c r="AA34" i="3" s="1"/>
  <c r="Z35" i="3"/>
  <c r="AA35" i="3" s="1"/>
  <c r="Z36" i="3"/>
  <c r="AA36" i="3" s="1"/>
  <c r="Z37" i="3"/>
  <c r="AA37" i="3" s="1"/>
  <c r="Z38" i="3"/>
  <c r="AA38" i="3" s="1"/>
  <c r="Z39" i="3"/>
  <c r="AA39" i="3" s="1"/>
  <c r="Z40" i="3"/>
  <c r="AA40" i="3" s="1"/>
  <c r="Z41" i="3"/>
  <c r="AA41" i="3" s="1"/>
  <c r="Z42" i="3"/>
  <c r="AA42" i="3" s="1"/>
  <c r="Z43" i="3"/>
  <c r="AA43" i="3" s="1"/>
  <c r="Z44" i="3"/>
  <c r="AA44" i="3" s="1"/>
  <c r="Z45" i="3"/>
  <c r="AA45" i="3" s="1"/>
  <c r="Z46" i="3"/>
  <c r="AA46" i="3" s="1"/>
  <c r="Z47" i="3"/>
  <c r="AA47" i="3" s="1"/>
  <c r="Z48" i="3"/>
  <c r="AA48" i="3" s="1"/>
  <c r="Z49" i="3"/>
  <c r="AA49" i="3" s="1"/>
  <c r="Z50" i="3"/>
  <c r="AA50" i="3" s="1"/>
  <c r="Z51" i="3"/>
  <c r="AA51" i="3" s="1"/>
  <c r="Z52" i="3"/>
  <c r="AA52" i="3" s="1"/>
  <c r="Z53" i="3"/>
  <c r="AA53" i="3" s="1"/>
  <c r="Z54" i="3"/>
  <c r="AA54" i="3" s="1"/>
  <c r="Z55" i="3"/>
  <c r="AA55" i="3" s="1"/>
  <c r="Z56" i="3"/>
  <c r="AA56" i="3" s="1"/>
  <c r="Z57" i="3"/>
  <c r="AA57" i="3" s="1"/>
  <c r="Z58" i="3"/>
  <c r="AA58" i="3" s="1"/>
  <c r="Z59" i="3"/>
  <c r="AA59" i="3" s="1"/>
  <c r="Z60" i="3"/>
  <c r="AA60" i="3" s="1"/>
  <c r="Z61" i="3"/>
  <c r="AA61" i="3" s="1"/>
  <c r="Z62" i="3"/>
  <c r="AA62" i="3" s="1"/>
  <c r="Z63" i="3"/>
  <c r="AA63" i="3" s="1"/>
  <c r="Z64" i="3"/>
  <c r="AA64" i="3" s="1"/>
  <c r="Z65" i="3"/>
  <c r="AA65" i="3" s="1"/>
  <c r="Z66" i="3"/>
  <c r="AA66" i="3" s="1"/>
  <c r="Z67" i="3"/>
  <c r="AA67" i="3" s="1"/>
  <c r="Z68" i="3"/>
  <c r="AA68" i="3" s="1"/>
  <c r="Z69" i="3"/>
  <c r="AA69" i="3" s="1"/>
  <c r="Z70" i="3"/>
  <c r="AA70" i="3" s="1"/>
  <c r="Z71" i="3"/>
  <c r="AA71" i="3" s="1"/>
  <c r="Z72" i="3"/>
  <c r="AA72" i="3" s="1"/>
  <c r="Z2" i="3"/>
  <c r="AA2" i="3" s="1"/>
  <c r="K2" i="3"/>
  <c r="M2" i="3" s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K39" i="3" s="1"/>
  <c r="J38" i="3"/>
  <c r="J37" i="3"/>
  <c r="J36" i="3"/>
  <c r="J35" i="3"/>
  <c r="K35" i="3" s="1"/>
  <c r="O35" i="3" s="1"/>
  <c r="J34" i="3"/>
  <c r="J33" i="3"/>
  <c r="J32" i="3"/>
  <c r="J31" i="3"/>
  <c r="K31" i="3" s="1"/>
  <c r="Q31" i="3" s="1"/>
  <c r="J30" i="3"/>
  <c r="K30" i="3" s="1"/>
  <c r="J29" i="3"/>
  <c r="J28" i="3"/>
  <c r="J27" i="3"/>
  <c r="K27" i="3" s="1"/>
  <c r="N27" i="3" s="1"/>
  <c r="J26" i="3"/>
  <c r="K26" i="3" s="1"/>
  <c r="P26" i="3" s="1"/>
  <c r="J25" i="3"/>
  <c r="J24" i="3"/>
  <c r="J23" i="3"/>
  <c r="K23" i="3" s="1"/>
  <c r="N23" i="3" s="1"/>
  <c r="J22" i="3"/>
  <c r="K22" i="3" s="1"/>
  <c r="P22" i="3" s="1"/>
  <c r="J21" i="3"/>
  <c r="J20" i="3"/>
  <c r="J19" i="3"/>
  <c r="K19" i="3" s="1"/>
  <c r="N19" i="3" s="1"/>
  <c r="J18" i="3"/>
  <c r="K18" i="3" s="1"/>
  <c r="P18" i="3" s="1"/>
  <c r="J17" i="3"/>
  <c r="J16" i="3"/>
  <c r="J15" i="3"/>
  <c r="K15" i="3" s="1"/>
  <c r="N15" i="3" s="1"/>
  <c r="J14" i="3"/>
  <c r="K14" i="3" s="1"/>
  <c r="P14" i="3" s="1"/>
  <c r="J13" i="3"/>
  <c r="J12" i="3"/>
  <c r="J11" i="3"/>
  <c r="K11" i="3" s="1"/>
  <c r="N11" i="3" s="1"/>
  <c r="J10" i="3"/>
  <c r="K10" i="3" s="1"/>
  <c r="P10" i="3" s="1"/>
  <c r="J9" i="3"/>
  <c r="J8" i="3"/>
  <c r="J7" i="3"/>
  <c r="K7" i="3" s="1"/>
  <c r="N7" i="3" s="1"/>
  <c r="J6" i="3"/>
  <c r="K6" i="3" s="1"/>
  <c r="J5" i="3"/>
  <c r="J4" i="3"/>
  <c r="J3" i="3"/>
  <c r="J2" i="3"/>
  <c r="C3" i="1"/>
  <c r="E3" i="1" s="1"/>
  <c r="C4" i="1"/>
  <c r="E4" i="1" s="1"/>
  <c r="C5" i="1"/>
  <c r="E5" i="1" s="1"/>
  <c r="C6" i="1"/>
  <c r="C7" i="1"/>
  <c r="E7" i="1" s="1"/>
  <c r="C8" i="1"/>
  <c r="E8" i="1" s="1"/>
  <c r="C9" i="1"/>
  <c r="E9" i="1" s="1"/>
  <c r="C10" i="1"/>
  <c r="C11" i="1"/>
  <c r="E11" i="1" s="1"/>
  <c r="C12" i="1"/>
  <c r="E12" i="1" s="1"/>
  <c r="C13" i="1"/>
  <c r="E13" i="1" s="1"/>
  <c r="C14" i="1"/>
  <c r="C15" i="1"/>
  <c r="E15" i="1" s="1"/>
  <c r="C16" i="1"/>
  <c r="E16" i="1" s="1"/>
  <c r="C17" i="1"/>
  <c r="E17" i="1" s="1"/>
  <c r="C18" i="1"/>
  <c r="C19" i="1"/>
  <c r="E19" i="1" s="1"/>
  <c r="C20" i="1"/>
  <c r="E20" i="1" s="1"/>
  <c r="C21" i="1"/>
  <c r="E21" i="1" s="1"/>
  <c r="C22" i="1"/>
  <c r="C23" i="1"/>
  <c r="G23" i="1" s="1"/>
  <c r="C24" i="1"/>
  <c r="E24" i="1" s="1"/>
  <c r="C25" i="1"/>
  <c r="E25" i="1" s="1"/>
  <c r="C26" i="1"/>
  <c r="C27" i="1"/>
  <c r="E27" i="1" s="1"/>
  <c r="C28" i="1"/>
  <c r="E28" i="1" s="1"/>
  <c r="C29" i="1"/>
  <c r="E29" i="1" s="1"/>
  <c r="C30" i="1"/>
  <c r="C31" i="1"/>
  <c r="G31" i="1" s="1"/>
  <c r="C32" i="1"/>
  <c r="E32" i="1" s="1"/>
  <c r="C33" i="1"/>
  <c r="E33" i="1" s="1"/>
  <c r="C34" i="1"/>
  <c r="C35" i="1"/>
  <c r="E35" i="1" s="1"/>
  <c r="C36" i="1"/>
  <c r="E36" i="1" s="1"/>
  <c r="C37" i="1"/>
  <c r="E37" i="1" s="1"/>
  <c r="C38" i="1"/>
  <c r="C39" i="1"/>
  <c r="G39" i="1" s="1"/>
  <c r="C40" i="1"/>
  <c r="E40" i="1" s="1"/>
  <c r="C41" i="1"/>
  <c r="E41" i="1" s="1"/>
  <c r="C42" i="1"/>
  <c r="C43" i="1"/>
  <c r="E43" i="1" s="1"/>
  <c r="C44" i="1"/>
  <c r="E44" i="1" s="1"/>
  <c r="C45" i="1"/>
  <c r="E45" i="1" s="1"/>
  <c r="C46" i="1"/>
  <c r="C47" i="1"/>
  <c r="G47" i="1" s="1"/>
  <c r="C48" i="1"/>
  <c r="E48" i="1" s="1"/>
  <c r="C49" i="1"/>
  <c r="E49" i="1" s="1"/>
  <c r="C50" i="1"/>
  <c r="C51" i="1"/>
  <c r="E51" i="1" s="1"/>
  <c r="C52" i="1"/>
  <c r="E52" i="1" s="1"/>
  <c r="C53" i="1"/>
  <c r="E53" i="1" s="1"/>
  <c r="C54" i="1"/>
  <c r="C55" i="1"/>
  <c r="G55" i="1" s="1"/>
  <c r="C56" i="1"/>
  <c r="E56" i="1" s="1"/>
  <c r="C57" i="1"/>
  <c r="E57" i="1" s="1"/>
  <c r="C58" i="1"/>
  <c r="C59" i="1"/>
  <c r="E59" i="1" s="1"/>
  <c r="C60" i="1"/>
  <c r="E60" i="1" s="1"/>
  <c r="C61" i="1"/>
  <c r="E61" i="1" s="1"/>
  <c r="C62" i="1"/>
  <c r="C63" i="1"/>
  <c r="G63" i="1" s="1"/>
  <c r="C64" i="1"/>
  <c r="E64" i="1" s="1"/>
  <c r="C65" i="1"/>
  <c r="E65" i="1" s="1"/>
  <c r="C66" i="1"/>
  <c r="C67" i="1"/>
  <c r="E67" i="1" s="1"/>
  <c r="C68" i="1"/>
  <c r="E68" i="1" s="1"/>
  <c r="C69" i="1"/>
  <c r="E69" i="1" s="1"/>
  <c r="C70" i="1"/>
  <c r="C71" i="1"/>
  <c r="G71" i="1" s="1"/>
  <c r="C72" i="1"/>
  <c r="E72" i="1" s="1"/>
  <c r="C2" i="1"/>
  <c r="E2" i="1" s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H2" i="1" l="1"/>
  <c r="Q39" i="3"/>
  <c r="L39" i="3"/>
  <c r="K3" i="3"/>
  <c r="O3" i="3" s="1"/>
  <c r="P35" i="3"/>
  <c r="K43" i="3"/>
  <c r="R43" i="3" s="1"/>
  <c r="K47" i="3"/>
  <c r="Q47" i="3" s="1"/>
  <c r="K51" i="3"/>
  <c r="O51" i="3" s="1"/>
  <c r="K55" i="3"/>
  <c r="N55" i="3" s="1"/>
  <c r="K59" i="3"/>
  <c r="R59" i="3" s="1"/>
  <c r="K63" i="3"/>
  <c r="L63" i="3" s="1"/>
  <c r="K67" i="3"/>
  <c r="L67" i="3" s="1"/>
  <c r="K71" i="3"/>
  <c r="O71" i="3" s="1"/>
  <c r="M35" i="3"/>
  <c r="M6" i="3"/>
  <c r="L6" i="3"/>
  <c r="Q6" i="3"/>
  <c r="K9" i="3"/>
  <c r="R9" i="3" s="1"/>
  <c r="K13" i="3"/>
  <c r="R13" i="3" s="1"/>
  <c r="K17" i="3"/>
  <c r="M17" i="3" s="1"/>
  <c r="K21" i="3"/>
  <c r="R21" i="3" s="1"/>
  <c r="K25" i="3"/>
  <c r="M25" i="3" s="1"/>
  <c r="K29" i="3"/>
  <c r="R29" i="3" s="1"/>
  <c r="M30" i="3"/>
  <c r="R30" i="3"/>
  <c r="L30" i="3"/>
  <c r="K49" i="3"/>
  <c r="P49" i="3" s="1"/>
  <c r="K57" i="3"/>
  <c r="N57" i="3" s="1"/>
  <c r="L2" i="3"/>
  <c r="O6" i="3"/>
  <c r="O10" i="3"/>
  <c r="O14" i="3"/>
  <c r="O18" i="3"/>
  <c r="O22" i="3"/>
  <c r="O26" i="3"/>
  <c r="P30" i="3"/>
  <c r="L31" i="3"/>
  <c r="O2" i="3"/>
  <c r="P6" i="3"/>
  <c r="P7" i="3"/>
  <c r="P11" i="3"/>
  <c r="P15" i="3"/>
  <c r="P19" i="3"/>
  <c r="P23" i="3"/>
  <c r="P27" i="3"/>
  <c r="Q30" i="3"/>
  <c r="K40" i="3"/>
  <c r="R40" i="3" s="1"/>
  <c r="K45" i="3"/>
  <c r="N45" i="3" s="1"/>
  <c r="K53" i="3"/>
  <c r="R53" i="3" s="1"/>
  <c r="K61" i="3"/>
  <c r="P61" i="3" s="1"/>
  <c r="K69" i="3"/>
  <c r="N69" i="3" s="1"/>
  <c r="Q2" i="3"/>
  <c r="K5" i="3"/>
  <c r="P5" i="3" s="1"/>
  <c r="M10" i="3"/>
  <c r="L10" i="3"/>
  <c r="Q10" i="3"/>
  <c r="M14" i="3"/>
  <c r="Q14" i="3"/>
  <c r="L14" i="3"/>
  <c r="M18" i="3"/>
  <c r="L18" i="3"/>
  <c r="Q18" i="3"/>
  <c r="M22" i="3"/>
  <c r="Q22" i="3"/>
  <c r="L22" i="3"/>
  <c r="M26" i="3"/>
  <c r="Q26" i="3"/>
  <c r="L26" i="3"/>
  <c r="O31" i="3"/>
  <c r="P31" i="3"/>
  <c r="M31" i="3"/>
  <c r="K65" i="3"/>
  <c r="R65" i="3" s="1"/>
  <c r="L7" i="3"/>
  <c r="L11" i="3"/>
  <c r="L15" i="3"/>
  <c r="L19" i="3"/>
  <c r="L23" i="3"/>
  <c r="L27" i="3"/>
  <c r="K37" i="3"/>
  <c r="R37" i="3" s="1"/>
  <c r="R2" i="3"/>
  <c r="P2" i="3"/>
  <c r="K4" i="3"/>
  <c r="N4" i="3" s="1"/>
  <c r="R6" i="3"/>
  <c r="R7" i="3"/>
  <c r="R10" i="3"/>
  <c r="R11" i="3"/>
  <c r="R14" i="3"/>
  <c r="R15" i="3"/>
  <c r="R18" i="3"/>
  <c r="R19" i="3"/>
  <c r="R22" i="3"/>
  <c r="R23" i="3"/>
  <c r="R26" i="3"/>
  <c r="R27" i="3"/>
  <c r="K32" i="3"/>
  <c r="Q32" i="3" s="1"/>
  <c r="K38" i="3"/>
  <c r="N38" i="3" s="1"/>
  <c r="O39" i="3"/>
  <c r="P39" i="3"/>
  <c r="M39" i="3"/>
  <c r="Q35" i="3"/>
  <c r="K44" i="3"/>
  <c r="M44" i="3" s="1"/>
  <c r="Q7" i="3"/>
  <c r="M7" i="3"/>
  <c r="O7" i="3"/>
  <c r="K8" i="3"/>
  <c r="P8" i="3" s="1"/>
  <c r="Q11" i="3"/>
  <c r="M11" i="3"/>
  <c r="O11" i="3"/>
  <c r="K12" i="3"/>
  <c r="P12" i="3" s="1"/>
  <c r="Q15" i="3"/>
  <c r="M15" i="3"/>
  <c r="O15" i="3"/>
  <c r="K16" i="3"/>
  <c r="Q16" i="3" s="1"/>
  <c r="Q19" i="3"/>
  <c r="M19" i="3"/>
  <c r="O19" i="3"/>
  <c r="K20" i="3"/>
  <c r="O20" i="3" s="1"/>
  <c r="Q23" i="3"/>
  <c r="M23" i="3"/>
  <c r="O23" i="3"/>
  <c r="K24" i="3"/>
  <c r="Q24" i="3" s="1"/>
  <c r="Q27" i="3"/>
  <c r="M27" i="3"/>
  <c r="O27" i="3"/>
  <c r="K28" i="3"/>
  <c r="Q28" i="3" s="1"/>
  <c r="K33" i="3"/>
  <c r="K34" i="3"/>
  <c r="N34" i="3" s="1"/>
  <c r="L35" i="3"/>
  <c r="K36" i="3"/>
  <c r="Q36" i="3" s="1"/>
  <c r="K41" i="3"/>
  <c r="L41" i="3" s="1"/>
  <c r="K42" i="3"/>
  <c r="N42" i="3" s="1"/>
  <c r="N2" i="3"/>
  <c r="N6" i="3"/>
  <c r="N10" i="3"/>
  <c r="N14" i="3"/>
  <c r="N18" i="3"/>
  <c r="N22" i="3"/>
  <c r="N26" i="3"/>
  <c r="O30" i="3"/>
  <c r="N30" i="3"/>
  <c r="R31" i="3"/>
  <c r="R35" i="3"/>
  <c r="R39" i="3"/>
  <c r="K48" i="3"/>
  <c r="N48" i="3" s="1"/>
  <c r="K52" i="3"/>
  <c r="N52" i="3" s="1"/>
  <c r="K56" i="3"/>
  <c r="N56" i="3" s="1"/>
  <c r="K60" i="3"/>
  <c r="N60" i="3" s="1"/>
  <c r="K64" i="3"/>
  <c r="N64" i="3" s="1"/>
  <c r="K68" i="3"/>
  <c r="N68" i="3" s="1"/>
  <c r="K72" i="3"/>
  <c r="N72" i="3" s="1"/>
  <c r="K46" i="3"/>
  <c r="P46" i="3" s="1"/>
  <c r="K50" i="3"/>
  <c r="N50" i="3" s="1"/>
  <c r="K54" i="3"/>
  <c r="P54" i="3" s="1"/>
  <c r="K58" i="3"/>
  <c r="N58" i="3" s="1"/>
  <c r="K62" i="3"/>
  <c r="P62" i="3" s="1"/>
  <c r="K66" i="3"/>
  <c r="N66" i="3" s="1"/>
  <c r="K70" i="3"/>
  <c r="P70" i="3" s="1"/>
  <c r="N31" i="3"/>
  <c r="N35" i="3"/>
  <c r="N39" i="3"/>
  <c r="H70" i="1"/>
  <c r="I70" i="1"/>
  <c r="J70" i="1"/>
  <c r="H66" i="1"/>
  <c r="I66" i="1"/>
  <c r="J66" i="1"/>
  <c r="H62" i="1"/>
  <c r="I62" i="1"/>
  <c r="J62" i="1"/>
  <c r="H58" i="1"/>
  <c r="I58" i="1"/>
  <c r="J58" i="1"/>
  <c r="F58" i="1"/>
  <c r="H54" i="1"/>
  <c r="I54" i="1"/>
  <c r="J54" i="1"/>
  <c r="F54" i="1"/>
  <c r="H50" i="1"/>
  <c r="I50" i="1"/>
  <c r="J50" i="1"/>
  <c r="F50" i="1"/>
  <c r="H46" i="1"/>
  <c r="I46" i="1"/>
  <c r="J46" i="1"/>
  <c r="F46" i="1"/>
  <c r="H42" i="1"/>
  <c r="I42" i="1"/>
  <c r="J42" i="1"/>
  <c r="F42" i="1"/>
  <c r="H38" i="1"/>
  <c r="I38" i="1"/>
  <c r="J38" i="1"/>
  <c r="F38" i="1"/>
  <c r="H34" i="1"/>
  <c r="I34" i="1"/>
  <c r="J34" i="1"/>
  <c r="F34" i="1"/>
  <c r="H30" i="1"/>
  <c r="I30" i="1"/>
  <c r="J30" i="1"/>
  <c r="F30" i="1"/>
  <c r="H26" i="1"/>
  <c r="I26" i="1"/>
  <c r="J26" i="1"/>
  <c r="F26" i="1"/>
  <c r="H22" i="1"/>
  <c r="I22" i="1"/>
  <c r="J22" i="1"/>
  <c r="F22" i="1"/>
  <c r="G18" i="1"/>
  <c r="H18" i="1"/>
  <c r="I18" i="1"/>
  <c r="J18" i="1"/>
  <c r="F18" i="1"/>
  <c r="G14" i="1"/>
  <c r="H14" i="1"/>
  <c r="I14" i="1"/>
  <c r="J14" i="1"/>
  <c r="F14" i="1"/>
  <c r="G10" i="1"/>
  <c r="H10" i="1"/>
  <c r="I10" i="1"/>
  <c r="J10" i="1"/>
  <c r="F10" i="1"/>
  <c r="G6" i="1"/>
  <c r="H6" i="1"/>
  <c r="I6" i="1"/>
  <c r="J6" i="1"/>
  <c r="F6" i="1"/>
  <c r="F72" i="1"/>
  <c r="F68" i="1"/>
  <c r="F64" i="1"/>
  <c r="F60" i="1"/>
  <c r="F52" i="1"/>
  <c r="F44" i="1"/>
  <c r="F36" i="1"/>
  <c r="F28" i="1"/>
  <c r="F20" i="1"/>
  <c r="F12" i="1"/>
  <c r="F4" i="1"/>
  <c r="G67" i="1"/>
  <c r="G59" i="1"/>
  <c r="G51" i="1"/>
  <c r="G43" i="1"/>
  <c r="G35" i="1"/>
  <c r="G27" i="1"/>
  <c r="I2" i="1"/>
  <c r="J2" i="1"/>
  <c r="G2" i="1"/>
  <c r="H69" i="1"/>
  <c r="I69" i="1"/>
  <c r="J69" i="1"/>
  <c r="G69" i="1"/>
  <c r="H65" i="1"/>
  <c r="I65" i="1"/>
  <c r="J65" i="1"/>
  <c r="G65" i="1"/>
  <c r="H61" i="1"/>
  <c r="I61" i="1"/>
  <c r="J61" i="1"/>
  <c r="G61" i="1"/>
  <c r="H57" i="1"/>
  <c r="I57" i="1"/>
  <c r="J57" i="1"/>
  <c r="F57" i="1"/>
  <c r="G57" i="1"/>
  <c r="H53" i="1"/>
  <c r="I53" i="1"/>
  <c r="J53" i="1"/>
  <c r="F53" i="1"/>
  <c r="G53" i="1"/>
  <c r="H49" i="1"/>
  <c r="I49" i="1"/>
  <c r="J49" i="1"/>
  <c r="F49" i="1"/>
  <c r="G49" i="1"/>
  <c r="H45" i="1"/>
  <c r="I45" i="1"/>
  <c r="J45" i="1"/>
  <c r="F45" i="1"/>
  <c r="G45" i="1"/>
  <c r="H41" i="1"/>
  <c r="I41" i="1"/>
  <c r="J41" i="1"/>
  <c r="F41" i="1"/>
  <c r="G41" i="1"/>
  <c r="H37" i="1"/>
  <c r="I37" i="1"/>
  <c r="J37" i="1"/>
  <c r="F37" i="1"/>
  <c r="G37" i="1"/>
  <c r="H33" i="1"/>
  <c r="I33" i="1"/>
  <c r="J33" i="1"/>
  <c r="F33" i="1"/>
  <c r="G33" i="1"/>
  <c r="H29" i="1"/>
  <c r="I29" i="1"/>
  <c r="J29" i="1"/>
  <c r="F29" i="1"/>
  <c r="G29" i="1"/>
  <c r="H25" i="1"/>
  <c r="I25" i="1"/>
  <c r="J25" i="1"/>
  <c r="F25" i="1"/>
  <c r="G25" i="1"/>
  <c r="H21" i="1"/>
  <c r="I21" i="1"/>
  <c r="J21" i="1"/>
  <c r="F21" i="1"/>
  <c r="G21" i="1"/>
  <c r="H17" i="1"/>
  <c r="I17" i="1"/>
  <c r="J17" i="1"/>
  <c r="F17" i="1"/>
  <c r="G17" i="1"/>
  <c r="H13" i="1"/>
  <c r="I13" i="1"/>
  <c r="J13" i="1"/>
  <c r="F13" i="1"/>
  <c r="G13" i="1"/>
  <c r="H9" i="1"/>
  <c r="I9" i="1"/>
  <c r="J9" i="1"/>
  <c r="F9" i="1"/>
  <c r="G9" i="1"/>
  <c r="H5" i="1"/>
  <c r="I5" i="1"/>
  <c r="J5" i="1"/>
  <c r="F5" i="1"/>
  <c r="G5" i="1"/>
  <c r="F71" i="1"/>
  <c r="F67" i="1"/>
  <c r="F63" i="1"/>
  <c r="F59" i="1"/>
  <c r="F51" i="1"/>
  <c r="F43" i="1"/>
  <c r="F35" i="1"/>
  <c r="F27" i="1"/>
  <c r="F19" i="1"/>
  <c r="F11" i="1"/>
  <c r="F3" i="1"/>
  <c r="G66" i="1"/>
  <c r="G58" i="1"/>
  <c r="G50" i="1"/>
  <c r="G42" i="1"/>
  <c r="G34" i="1"/>
  <c r="G26" i="1"/>
  <c r="I68" i="1"/>
  <c r="J68" i="1"/>
  <c r="G68" i="1"/>
  <c r="H68" i="1"/>
  <c r="I64" i="1"/>
  <c r="J64" i="1"/>
  <c r="G64" i="1"/>
  <c r="H64" i="1"/>
  <c r="I60" i="1"/>
  <c r="J60" i="1"/>
  <c r="G60" i="1"/>
  <c r="H60" i="1"/>
  <c r="I56" i="1"/>
  <c r="J56" i="1"/>
  <c r="G56" i="1"/>
  <c r="H56" i="1"/>
  <c r="I52" i="1"/>
  <c r="J52" i="1"/>
  <c r="G52" i="1"/>
  <c r="H52" i="1"/>
  <c r="I48" i="1"/>
  <c r="J48" i="1"/>
  <c r="G48" i="1"/>
  <c r="H48" i="1"/>
  <c r="I44" i="1"/>
  <c r="J44" i="1"/>
  <c r="G44" i="1"/>
  <c r="H44" i="1"/>
  <c r="I40" i="1"/>
  <c r="J40" i="1"/>
  <c r="G40" i="1"/>
  <c r="H40" i="1"/>
  <c r="I36" i="1"/>
  <c r="J36" i="1"/>
  <c r="G36" i="1"/>
  <c r="H36" i="1"/>
  <c r="I32" i="1"/>
  <c r="J32" i="1"/>
  <c r="G32" i="1"/>
  <c r="H32" i="1"/>
  <c r="I28" i="1"/>
  <c r="J28" i="1"/>
  <c r="G28" i="1"/>
  <c r="H28" i="1"/>
  <c r="I24" i="1"/>
  <c r="J24" i="1"/>
  <c r="G24" i="1"/>
  <c r="H24" i="1"/>
  <c r="I20" i="1"/>
  <c r="J20" i="1"/>
  <c r="G20" i="1"/>
  <c r="H20" i="1"/>
  <c r="I16" i="1"/>
  <c r="J16" i="1"/>
  <c r="G16" i="1"/>
  <c r="H16" i="1"/>
  <c r="I12" i="1"/>
  <c r="J12" i="1"/>
  <c r="G12" i="1"/>
  <c r="H12" i="1"/>
  <c r="I8" i="1"/>
  <c r="J8" i="1"/>
  <c r="G8" i="1"/>
  <c r="H8" i="1"/>
  <c r="I4" i="1"/>
  <c r="J4" i="1"/>
  <c r="G4" i="1"/>
  <c r="H4" i="1"/>
  <c r="E71" i="1"/>
  <c r="E63" i="1"/>
  <c r="E55" i="1"/>
  <c r="E47" i="1"/>
  <c r="E39" i="1"/>
  <c r="E31" i="1"/>
  <c r="E23" i="1"/>
  <c r="F70" i="1"/>
  <c r="F66" i="1"/>
  <c r="F62" i="1"/>
  <c r="F56" i="1"/>
  <c r="F48" i="1"/>
  <c r="F40" i="1"/>
  <c r="F32" i="1"/>
  <c r="F24" i="1"/>
  <c r="F16" i="1"/>
  <c r="F8" i="1"/>
  <c r="I72" i="1"/>
  <c r="J72" i="1"/>
  <c r="G72" i="1"/>
  <c r="H72" i="1"/>
  <c r="J71" i="1"/>
  <c r="H71" i="1"/>
  <c r="I71" i="1"/>
  <c r="J67" i="1"/>
  <c r="H67" i="1"/>
  <c r="I67" i="1"/>
  <c r="J63" i="1"/>
  <c r="H63" i="1"/>
  <c r="I63" i="1"/>
  <c r="J59" i="1"/>
  <c r="H59" i="1"/>
  <c r="I59" i="1"/>
  <c r="J55" i="1"/>
  <c r="H55" i="1"/>
  <c r="I55" i="1"/>
  <c r="J51" i="1"/>
  <c r="H51" i="1"/>
  <c r="I51" i="1"/>
  <c r="J47" i="1"/>
  <c r="H47" i="1"/>
  <c r="I47" i="1"/>
  <c r="J43" i="1"/>
  <c r="H43" i="1"/>
  <c r="I43" i="1"/>
  <c r="J39" i="1"/>
  <c r="H39" i="1"/>
  <c r="I39" i="1"/>
  <c r="J35" i="1"/>
  <c r="H35" i="1"/>
  <c r="I35" i="1"/>
  <c r="J31" i="1"/>
  <c r="H31" i="1"/>
  <c r="I31" i="1"/>
  <c r="J27" i="1"/>
  <c r="H27" i="1"/>
  <c r="I27" i="1"/>
  <c r="J23" i="1"/>
  <c r="H23" i="1"/>
  <c r="I23" i="1"/>
  <c r="J19" i="1"/>
  <c r="G19" i="1"/>
  <c r="H19" i="1"/>
  <c r="I19" i="1"/>
  <c r="J15" i="1"/>
  <c r="G15" i="1"/>
  <c r="H15" i="1"/>
  <c r="I15" i="1"/>
  <c r="J11" i="1"/>
  <c r="G11" i="1"/>
  <c r="H11" i="1"/>
  <c r="I11" i="1"/>
  <c r="J7" i="1"/>
  <c r="G7" i="1"/>
  <c r="H7" i="1"/>
  <c r="I7" i="1"/>
  <c r="J3" i="1"/>
  <c r="G3" i="1"/>
  <c r="H3" i="1"/>
  <c r="I3" i="1"/>
  <c r="E70" i="1"/>
  <c r="E66" i="1"/>
  <c r="E62" i="1"/>
  <c r="E58" i="1"/>
  <c r="E54" i="1"/>
  <c r="E50" i="1"/>
  <c r="E46" i="1"/>
  <c r="E42" i="1"/>
  <c r="E38" i="1"/>
  <c r="E34" i="1"/>
  <c r="E30" i="1"/>
  <c r="E26" i="1"/>
  <c r="E22" i="1"/>
  <c r="E18" i="1"/>
  <c r="E14" i="1"/>
  <c r="E10" i="1"/>
  <c r="E6" i="1"/>
  <c r="F2" i="1"/>
  <c r="F69" i="1"/>
  <c r="F65" i="1"/>
  <c r="F61" i="1"/>
  <c r="F55" i="1"/>
  <c r="F47" i="1"/>
  <c r="F39" i="1"/>
  <c r="F31" i="1"/>
  <c r="F23" i="1"/>
  <c r="F15" i="1"/>
  <c r="F7" i="1"/>
  <c r="G70" i="1"/>
  <c r="G62" i="1"/>
  <c r="G54" i="1"/>
  <c r="G46" i="1"/>
  <c r="G38" i="1"/>
  <c r="G30" i="1"/>
  <c r="G22" i="1"/>
  <c r="D33" i="1"/>
  <c r="D65" i="1"/>
  <c r="D71" i="1"/>
  <c r="D63" i="1"/>
  <c r="D59" i="1"/>
  <c r="D51" i="1"/>
  <c r="D47" i="1"/>
  <c r="D39" i="1"/>
  <c r="D35" i="1"/>
  <c r="D31" i="1"/>
  <c r="D19" i="1"/>
  <c r="D3" i="1"/>
  <c r="D62" i="1"/>
  <c r="D58" i="1"/>
  <c r="D54" i="1"/>
  <c r="D50" i="1"/>
  <c r="D46" i="1"/>
  <c r="D26" i="1"/>
  <c r="D22" i="1"/>
  <c r="D10" i="1"/>
  <c r="D6" i="1"/>
  <c r="O59" i="3" l="1"/>
  <c r="R51" i="3"/>
  <c r="N5" i="3"/>
  <c r="N25" i="3"/>
  <c r="Q67" i="3"/>
  <c r="M3" i="3"/>
  <c r="N51" i="3"/>
  <c r="Q3" i="3"/>
  <c r="O69" i="3"/>
  <c r="N17" i="3"/>
  <c r="C23" i="3"/>
  <c r="D23" i="3" s="1"/>
  <c r="C11" i="3"/>
  <c r="D11" i="3" s="1"/>
  <c r="C14" i="3"/>
  <c r="D14" i="3" s="1"/>
  <c r="C10" i="3"/>
  <c r="D10" i="3" s="1"/>
  <c r="C35" i="3"/>
  <c r="D35" i="3" s="1"/>
  <c r="C19" i="3"/>
  <c r="D19" i="3" s="1"/>
  <c r="C7" i="3"/>
  <c r="D7" i="3" s="1"/>
  <c r="C30" i="3"/>
  <c r="D30" i="3" s="1"/>
  <c r="C27" i="3"/>
  <c r="D27" i="3" s="1"/>
  <c r="C22" i="3"/>
  <c r="D22" i="3" s="1"/>
  <c r="C18" i="3"/>
  <c r="D18" i="3" s="1"/>
  <c r="C31" i="3"/>
  <c r="D31" i="3" s="1"/>
  <c r="C2" i="3"/>
  <c r="D2" i="3" s="1"/>
  <c r="C39" i="3"/>
  <c r="D39" i="3" s="1"/>
  <c r="C15" i="3"/>
  <c r="D15" i="3" s="1"/>
  <c r="C26" i="3"/>
  <c r="D26" i="3" s="1"/>
  <c r="C6" i="3"/>
  <c r="D6" i="3" s="1"/>
  <c r="R71" i="3"/>
  <c r="L48" i="3"/>
  <c r="Q69" i="3"/>
  <c r="Q17" i="3"/>
  <c r="M69" i="3"/>
  <c r="O55" i="3"/>
  <c r="P32" i="3"/>
  <c r="P69" i="3"/>
  <c r="P21" i="3"/>
  <c r="L21" i="3"/>
  <c r="R17" i="3"/>
  <c r="Q42" i="3"/>
  <c r="L8" i="3"/>
  <c r="M32" i="3"/>
  <c r="N21" i="3"/>
  <c r="R57" i="3"/>
  <c r="Q21" i="3"/>
  <c r="L64" i="3"/>
  <c r="L55" i="3"/>
  <c r="N71" i="3"/>
  <c r="R55" i="3"/>
  <c r="O38" i="3"/>
  <c r="O49" i="3"/>
  <c r="O29" i="3"/>
  <c r="L51" i="3"/>
  <c r="N67" i="3"/>
  <c r="P66" i="3"/>
  <c r="L60" i="3"/>
  <c r="P50" i="3"/>
  <c r="O67" i="3"/>
  <c r="O42" i="3"/>
  <c r="Q12" i="3"/>
  <c r="L12" i="3"/>
  <c r="L44" i="3"/>
  <c r="O45" i="3"/>
  <c r="L38" i="3"/>
  <c r="L32" i="3"/>
  <c r="N29" i="3"/>
  <c r="R49" i="3"/>
  <c r="L29" i="3"/>
  <c r="L25" i="3"/>
  <c r="L71" i="3"/>
  <c r="M36" i="3"/>
  <c r="P44" i="3"/>
  <c r="Q55" i="3"/>
  <c r="R67" i="3"/>
  <c r="N44" i="3"/>
  <c r="N62" i="3"/>
  <c r="R38" i="3"/>
  <c r="P29" i="3"/>
  <c r="Q29" i="3"/>
  <c r="O21" i="3"/>
  <c r="M68" i="3"/>
  <c r="P24" i="3"/>
  <c r="P45" i="3"/>
  <c r="P47" i="3"/>
  <c r="M47" i="3"/>
  <c r="N63" i="3"/>
  <c r="N47" i="3"/>
  <c r="O63" i="3"/>
  <c r="O47" i="3"/>
  <c r="O28" i="3"/>
  <c r="Q45" i="3"/>
  <c r="O9" i="3"/>
  <c r="P43" i="3"/>
  <c r="Q43" i="3"/>
  <c r="M43" i="3"/>
  <c r="N59" i="3"/>
  <c r="R72" i="3"/>
  <c r="R68" i="3"/>
  <c r="O66" i="3"/>
  <c r="O62" i="3"/>
  <c r="R56" i="3"/>
  <c r="R52" i="3"/>
  <c r="O50" i="3"/>
  <c r="O46" i="3"/>
  <c r="R63" i="3"/>
  <c r="R47" i="3"/>
  <c r="M72" i="3"/>
  <c r="O64" i="3"/>
  <c r="O56" i="3"/>
  <c r="Q52" i="3"/>
  <c r="Q34" i="3"/>
  <c r="N46" i="3"/>
  <c r="Q44" i="3"/>
  <c r="L28" i="3"/>
  <c r="M38" i="3"/>
  <c r="N9" i="3"/>
  <c r="N37" i="3"/>
  <c r="P37" i="3"/>
  <c r="L5" i="3"/>
  <c r="R69" i="3"/>
  <c r="R61" i="3"/>
  <c r="M45" i="3"/>
  <c r="P9" i="3"/>
  <c r="O57" i="3"/>
  <c r="Q57" i="3"/>
  <c r="P57" i="3"/>
  <c r="M29" i="3"/>
  <c r="R25" i="3"/>
  <c r="M21" i="3"/>
  <c r="Q9" i="3"/>
  <c r="P71" i="3"/>
  <c r="Q71" i="3"/>
  <c r="M71" i="3"/>
  <c r="P55" i="3"/>
  <c r="M55" i="3"/>
  <c r="L47" i="3"/>
  <c r="O60" i="3"/>
  <c r="Q56" i="3"/>
  <c r="Q48" i="3"/>
  <c r="M37" i="3"/>
  <c r="P63" i="3"/>
  <c r="Q63" i="3"/>
  <c r="M63" i="3"/>
  <c r="O72" i="3"/>
  <c r="Q68" i="3"/>
  <c r="M60" i="3"/>
  <c r="M52" i="3"/>
  <c r="O34" i="3"/>
  <c r="L37" i="3"/>
  <c r="Q5" i="3"/>
  <c r="O5" i="3"/>
  <c r="L57" i="3"/>
  <c r="L9" i="3"/>
  <c r="Q37" i="3"/>
  <c r="P59" i="3"/>
  <c r="Q59" i="3"/>
  <c r="M59" i="3"/>
  <c r="N43" i="3"/>
  <c r="L72" i="3"/>
  <c r="L68" i="3"/>
  <c r="R64" i="3"/>
  <c r="R60" i="3"/>
  <c r="L56" i="3"/>
  <c r="L52" i="3"/>
  <c r="R48" i="3"/>
  <c r="P72" i="3"/>
  <c r="P68" i="3"/>
  <c r="P64" i="3"/>
  <c r="P60" i="3"/>
  <c r="P56" i="3"/>
  <c r="P52" i="3"/>
  <c r="P48" i="3"/>
  <c r="O43" i="3"/>
  <c r="Q72" i="3"/>
  <c r="Q64" i="3"/>
  <c r="M56" i="3"/>
  <c r="O48" i="3"/>
  <c r="P36" i="3"/>
  <c r="L24" i="3"/>
  <c r="O61" i="3"/>
  <c r="O37" i="3"/>
  <c r="M5" i="3"/>
  <c r="L69" i="3"/>
  <c r="L45" i="3"/>
  <c r="M57" i="3"/>
  <c r="M9" i="3"/>
  <c r="P67" i="3"/>
  <c r="M67" i="3"/>
  <c r="P51" i="3"/>
  <c r="M51" i="3"/>
  <c r="Q51" i="3"/>
  <c r="R3" i="3"/>
  <c r="P3" i="3"/>
  <c r="N3" i="3"/>
  <c r="L59" i="3"/>
  <c r="L43" i="3"/>
  <c r="L3" i="3"/>
  <c r="N33" i="3"/>
  <c r="O33" i="3"/>
  <c r="P20" i="3"/>
  <c r="M4" i="3"/>
  <c r="N53" i="3"/>
  <c r="L13" i="3"/>
  <c r="O4" i="3"/>
  <c r="R70" i="3"/>
  <c r="M70" i="3"/>
  <c r="L70" i="3"/>
  <c r="Q70" i="3"/>
  <c r="R54" i="3"/>
  <c r="M54" i="3"/>
  <c r="L54" i="3"/>
  <c r="Q54" i="3"/>
  <c r="O41" i="3"/>
  <c r="N41" i="3"/>
  <c r="R16" i="3"/>
  <c r="N16" i="3"/>
  <c r="M16" i="3"/>
  <c r="P41" i="3"/>
  <c r="O53" i="3"/>
  <c r="Q4" i="3"/>
  <c r="L65" i="3"/>
  <c r="N61" i="3"/>
  <c r="Q53" i="3"/>
  <c r="L53" i="3"/>
  <c r="P13" i="3"/>
  <c r="N49" i="3"/>
  <c r="Q13" i="3"/>
  <c r="O13" i="3"/>
  <c r="O70" i="3"/>
  <c r="R66" i="3"/>
  <c r="M66" i="3"/>
  <c r="L66" i="3"/>
  <c r="Q66" i="3"/>
  <c r="O54" i="3"/>
  <c r="R50" i="3"/>
  <c r="M50" i="3"/>
  <c r="L50" i="3"/>
  <c r="Q50" i="3"/>
  <c r="O68" i="3"/>
  <c r="M64" i="3"/>
  <c r="Q60" i="3"/>
  <c r="O52" i="3"/>
  <c r="M48" i="3"/>
  <c r="R36" i="3"/>
  <c r="P34" i="3"/>
  <c r="M34" i="3"/>
  <c r="R34" i="3"/>
  <c r="L34" i="3"/>
  <c r="R28" i="3"/>
  <c r="N28" i="3"/>
  <c r="M28" i="3"/>
  <c r="R12" i="3"/>
  <c r="N12" i="3"/>
  <c r="M12" i="3"/>
  <c r="Q8" i="3"/>
  <c r="L16" i="3"/>
  <c r="O8" i="3"/>
  <c r="O44" i="3"/>
  <c r="R44" i="3"/>
  <c r="M41" i="3"/>
  <c r="L33" i="3"/>
  <c r="P28" i="3"/>
  <c r="N32" i="3"/>
  <c r="L4" i="3"/>
  <c r="M65" i="3"/>
  <c r="P65" i="3"/>
  <c r="R5" i="3"/>
  <c r="Q61" i="3"/>
  <c r="L61" i="3"/>
  <c r="M53" i="3"/>
  <c r="P53" i="3"/>
  <c r="R45" i="3"/>
  <c r="L40" i="3"/>
  <c r="M40" i="3"/>
  <c r="Q49" i="3"/>
  <c r="L49" i="3"/>
  <c r="Q25" i="3"/>
  <c r="O25" i="3"/>
  <c r="L17" i="3"/>
  <c r="O17" i="3"/>
  <c r="M13" i="3"/>
  <c r="O12" i="3"/>
  <c r="O65" i="3"/>
  <c r="R58" i="3"/>
  <c r="M58" i="3"/>
  <c r="L58" i="3"/>
  <c r="Q58" i="3"/>
  <c r="R20" i="3"/>
  <c r="N20" i="3"/>
  <c r="M20" i="3"/>
  <c r="M33" i="3"/>
  <c r="N65" i="3"/>
  <c r="O58" i="3"/>
  <c r="Q41" i="3"/>
  <c r="R33" i="3"/>
  <c r="Q65" i="3"/>
  <c r="P40" i="3"/>
  <c r="R62" i="3"/>
  <c r="M62" i="3"/>
  <c r="L62" i="3"/>
  <c r="Q62" i="3"/>
  <c r="P58" i="3"/>
  <c r="R46" i="3"/>
  <c r="M46" i="3"/>
  <c r="L46" i="3"/>
  <c r="Q46" i="3"/>
  <c r="P42" i="3"/>
  <c r="R42" i="3"/>
  <c r="M42" i="3"/>
  <c r="L42" i="3"/>
  <c r="O36" i="3"/>
  <c r="N36" i="3"/>
  <c r="L36" i="3"/>
  <c r="R24" i="3"/>
  <c r="N24" i="3"/>
  <c r="M24" i="3"/>
  <c r="Q20" i="3"/>
  <c r="R8" i="3"/>
  <c r="N8" i="3"/>
  <c r="M8" i="3"/>
  <c r="P16" i="3"/>
  <c r="N70" i="3"/>
  <c r="N54" i="3"/>
  <c r="R41" i="3"/>
  <c r="Q33" i="3"/>
  <c r="P33" i="3"/>
  <c r="O24" i="3"/>
  <c r="L20" i="3"/>
  <c r="O40" i="3"/>
  <c r="Q38" i="3"/>
  <c r="P38" i="3"/>
  <c r="R32" i="3"/>
  <c r="O32" i="3"/>
  <c r="R4" i="3"/>
  <c r="P4" i="3"/>
  <c r="N13" i="3"/>
  <c r="M61" i="3"/>
  <c r="N40" i="3"/>
  <c r="Q40" i="3"/>
  <c r="P25" i="3"/>
  <c r="P17" i="3"/>
  <c r="M49" i="3"/>
  <c r="O16" i="3"/>
  <c r="D70" i="1"/>
  <c r="D23" i="1"/>
  <c r="D67" i="1"/>
  <c r="D14" i="1"/>
  <c r="D30" i="1"/>
  <c r="D7" i="1"/>
  <c r="D18" i="1"/>
  <c r="D34" i="1"/>
  <c r="D15" i="1"/>
  <c r="D66" i="1"/>
  <c r="D38" i="1"/>
  <c r="D55" i="1"/>
  <c r="D42" i="1"/>
  <c r="D11" i="1"/>
  <c r="D27" i="1"/>
  <c r="D43" i="1"/>
  <c r="D2" i="1"/>
  <c r="D49" i="1"/>
  <c r="D60" i="1"/>
  <c r="D9" i="1"/>
  <c r="D17" i="1"/>
  <c r="D13" i="1"/>
  <c r="D29" i="1"/>
  <c r="D37" i="1"/>
  <c r="D5" i="1"/>
  <c r="D61" i="1"/>
  <c r="D21" i="1"/>
  <c r="D53" i="1"/>
  <c r="D69" i="1"/>
  <c r="D56" i="1"/>
  <c r="D25" i="1"/>
  <c r="D45" i="1"/>
  <c r="D64" i="1"/>
  <c r="D72" i="1"/>
  <c r="D57" i="1"/>
  <c r="D40" i="1"/>
  <c r="D44" i="1"/>
  <c r="D52" i="1"/>
  <c r="D48" i="1"/>
  <c r="D4" i="1"/>
  <c r="D8" i="1"/>
  <c r="D12" i="1"/>
  <c r="D16" i="1"/>
  <c r="D20" i="1"/>
  <c r="D24" i="1"/>
  <c r="D28" i="1"/>
  <c r="D32" i="1"/>
  <c r="D41" i="1"/>
  <c r="D36" i="1"/>
  <c r="D68" i="1"/>
  <c r="C34" i="3" l="1"/>
  <c r="D34" i="3" s="1"/>
  <c r="C66" i="3"/>
  <c r="D66" i="3" s="1"/>
  <c r="C43" i="3"/>
  <c r="D43" i="3" s="1"/>
  <c r="C67" i="3"/>
  <c r="D67" i="3" s="1"/>
  <c r="C47" i="3"/>
  <c r="D47" i="3" s="1"/>
  <c r="C20" i="3"/>
  <c r="D20" i="3" s="1"/>
  <c r="C62" i="3"/>
  <c r="D62" i="3" s="1"/>
  <c r="C57" i="3"/>
  <c r="D57" i="3" s="1"/>
  <c r="C59" i="3"/>
  <c r="D59" i="3" s="1"/>
  <c r="C69" i="3"/>
  <c r="D69" i="3" s="1"/>
  <c r="C72" i="3"/>
  <c r="D72" i="3" s="1"/>
  <c r="C63" i="3"/>
  <c r="D63" i="3" s="1"/>
  <c r="C49" i="3"/>
  <c r="D49" i="3" s="1"/>
  <c r="C41" i="3"/>
  <c r="D41" i="3" s="1"/>
  <c r="C4" i="3"/>
  <c r="D4" i="3" s="1"/>
  <c r="C16" i="3"/>
  <c r="D16" i="3" s="1"/>
  <c r="C53" i="3"/>
  <c r="D53" i="3" s="1"/>
  <c r="C45" i="3"/>
  <c r="D45" i="3" s="1"/>
  <c r="C52" i="3"/>
  <c r="D52" i="3" s="1"/>
  <c r="C68" i="3"/>
  <c r="D68" i="3" s="1"/>
  <c r="C29" i="3"/>
  <c r="D29" i="3" s="1"/>
  <c r="C38" i="3"/>
  <c r="D38" i="3" s="1"/>
  <c r="C60" i="3"/>
  <c r="D60" i="3" s="1"/>
  <c r="C17" i="3"/>
  <c r="D17" i="3" s="1"/>
  <c r="C54" i="3"/>
  <c r="D54" i="3" s="1"/>
  <c r="C70" i="3"/>
  <c r="D70" i="3" s="1"/>
  <c r="C13" i="3"/>
  <c r="D13" i="3" s="1"/>
  <c r="C24" i="3"/>
  <c r="D24" i="3" s="1"/>
  <c r="C56" i="3"/>
  <c r="D56" i="3" s="1"/>
  <c r="C5" i="3"/>
  <c r="D5" i="3" s="1"/>
  <c r="C55" i="3"/>
  <c r="D55" i="3" s="1"/>
  <c r="C42" i="3"/>
  <c r="D42" i="3" s="1"/>
  <c r="C58" i="3"/>
  <c r="D58" i="3" s="1"/>
  <c r="C28" i="3"/>
  <c r="D28" i="3" s="1"/>
  <c r="C71" i="3"/>
  <c r="D71" i="3" s="1"/>
  <c r="C44" i="3"/>
  <c r="D44" i="3" s="1"/>
  <c r="C64" i="3"/>
  <c r="D64" i="3" s="1"/>
  <c r="C21" i="3"/>
  <c r="D21" i="3" s="1"/>
  <c r="C48" i="3"/>
  <c r="D48" i="3" s="1"/>
  <c r="C36" i="3"/>
  <c r="D36" i="3" s="1"/>
  <c r="C46" i="3"/>
  <c r="D46" i="3" s="1"/>
  <c r="C40" i="3"/>
  <c r="D40" i="3" s="1"/>
  <c r="C61" i="3"/>
  <c r="D61" i="3" s="1"/>
  <c r="C33" i="3"/>
  <c r="D33" i="3" s="1"/>
  <c r="C50" i="3"/>
  <c r="D50" i="3" s="1"/>
  <c r="C65" i="3"/>
  <c r="D65" i="3" s="1"/>
  <c r="C3" i="3"/>
  <c r="D3" i="3" s="1"/>
  <c r="C9" i="3"/>
  <c r="D9" i="3" s="1"/>
  <c r="C37" i="3"/>
  <c r="D37" i="3" s="1"/>
  <c r="C25" i="3"/>
  <c r="D25" i="3" s="1"/>
  <c r="C32" i="3"/>
  <c r="D32" i="3" s="1"/>
  <c r="C12" i="3"/>
  <c r="D12" i="3" s="1"/>
  <c r="C51" i="3"/>
  <c r="D51" i="3" s="1"/>
  <c r="C8" i="3"/>
  <c r="D8" i="3" s="1"/>
  <c r="G17" i="3" l="1"/>
</calcChain>
</file>

<file path=xl/sharedStrings.xml><?xml version="1.0" encoding="utf-8"?>
<sst xmlns="http://schemas.openxmlformats.org/spreadsheetml/2006/main" count="45" uniqueCount="41">
  <si>
    <t>pH</t>
  </si>
  <si>
    <t>[H]</t>
  </si>
  <si>
    <t>D</t>
  </si>
  <si>
    <t>pKa1</t>
  </si>
  <si>
    <t>pKa2</t>
  </si>
  <si>
    <t>pKa3</t>
  </si>
  <si>
    <t>pKa4</t>
  </si>
  <si>
    <t>pKa5</t>
  </si>
  <si>
    <t>pKa6</t>
  </si>
  <si>
    <t>n</t>
  </si>
  <si>
    <t>a0</t>
  </si>
  <si>
    <t>a1</t>
  </si>
  <si>
    <t>a2</t>
  </si>
  <si>
    <t>a3</t>
  </si>
  <si>
    <t>a4</t>
  </si>
  <si>
    <t>a5</t>
  </si>
  <si>
    <t>a6</t>
  </si>
  <si>
    <r>
      <rPr>
        <b/>
        <sz val="11"/>
        <color theme="1"/>
        <rFont val="Symbol"/>
        <family val="1"/>
        <charset val="2"/>
      </rPr>
      <t>e</t>
    </r>
    <r>
      <rPr>
        <b/>
        <sz val="11"/>
        <color theme="1"/>
        <rFont val="Calibri"/>
        <family val="2"/>
        <scheme val="minor"/>
      </rPr>
      <t>[H</t>
    </r>
    <r>
      <rPr>
        <b/>
        <vertAlign val="subscript"/>
        <sz val="11"/>
        <color theme="1"/>
        <rFont val="Calibri"/>
        <family val="2"/>
        <scheme val="minor"/>
      </rPr>
      <t>n-1</t>
    </r>
    <r>
      <rPr>
        <b/>
        <sz val="11"/>
        <color theme="1"/>
        <rFont val="Calibri"/>
        <family val="2"/>
        <scheme val="minor"/>
      </rPr>
      <t>A]</t>
    </r>
  </si>
  <si>
    <r>
      <rPr>
        <b/>
        <sz val="11"/>
        <color theme="1"/>
        <rFont val="Symbol"/>
        <family val="1"/>
        <charset val="2"/>
      </rPr>
      <t>e</t>
    </r>
    <r>
      <rPr>
        <b/>
        <sz val="11"/>
        <color theme="1"/>
        <rFont val="Calibri"/>
        <family val="2"/>
        <scheme val="minor"/>
      </rPr>
      <t>[H</t>
    </r>
    <r>
      <rPr>
        <b/>
        <vertAlign val="subscript"/>
        <sz val="11"/>
        <color theme="1"/>
        <rFont val="Calibri"/>
        <family val="2"/>
        <scheme val="minor"/>
      </rPr>
      <t>n-2</t>
    </r>
    <r>
      <rPr>
        <b/>
        <sz val="11"/>
        <color theme="1"/>
        <rFont val="Calibri"/>
        <family val="2"/>
        <scheme val="minor"/>
      </rPr>
      <t>A]</t>
    </r>
  </si>
  <si>
    <r>
      <rPr>
        <b/>
        <sz val="11"/>
        <color theme="1"/>
        <rFont val="Symbol"/>
        <family val="1"/>
        <charset val="2"/>
      </rPr>
      <t>e</t>
    </r>
    <r>
      <rPr>
        <b/>
        <sz val="11"/>
        <color theme="1"/>
        <rFont val="Calibri"/>
        <family val="2"/>
        <scheme val="minor"/>
      </rPr>
      <t>[H</t>
    </r>
    <r>
      <rPr>
        <b/>
        <vertAlign val="subscript"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A]</t>
    </r>
  </si>
  <si>
    <r>
      <rPr>
        <b/>
        <sz val="11"/>
        <color theme="1"/>
        <rFont val="Synbol"/>
      </rPr>
      <t>e</t>
    </r>
    <r>
      <rPr>
        <b/>
        <sz val="11"/>
        <color theme="1"/>
        <rFont val="Calibri"/>
        <family val="2"/>
        <scheme val="minor"/>
      </rPr>
      <t>H</t>
    </r>
    <r>
      <rPr>
        <b/>
        <vertAlign val="subscript"/>
        <sz val="11"/>
        <color theme="1"/>
        <rFont val="Calibri"/>
        <family val="2"/>
        <scheme val="minor"/>
      </rPr>
      <t>n-3</t>
    </r>
    <r>
      <rPr>
        <b/>
        <sz val="11"/>
        <color theme="1"/>
        <rFont val="Calibri"/>
        <family val="2"/>
        <scheme val="minor"/>
      </rPr>
      <t>A</t>
    </r>
  </si>
  <si>
    <r>
      <rPr>
        <b/>
        <sz val="11"/>
        <color theme="1"/>
        <rFont val="Symbol"/>
        <family val="1"/>
        <charset val="2"/>
      </rPr>
      <t>e</t>
    </r>
    <r>
      <rPr>
        <b/>
        <sz val="11"/>
        <color theme="1"/>
        <rFont val="Calibri"/>
        <family val="2"/>
        <scheme val="minor"/>
      </rPr>
      <t>[H</t>
    </r>
    <r>
      <rPr>
        <b/>
        <vertAlign val="subscript"/>
        <sz val="11"/>
        <color theme="1"/>
        <rFont val="Calibri"/>
        <family val="2"/>
        <scheme val="minor"/>
      </rPr>
      <t>n-4</t>
    </r>
    <r>
      <rPr>
        <b/>
        <sz val="11"/>
        <color theme="1"/>
        <rFont val="Calibri"/>
        <family val="2"/>
        <scheme val="minor"/>
      </rPr>
      <t>A]</t>
    </r>
  </si>
  <si>
    <r>
      <rPr>
        <b/>
        <sz val="11"/>
        <color theme="1"/>
        <rFont val="Symbol"/>
        <family val="1"/>
        <charset val="2"/>
      </rPr>
      <t>e</t>
    </r>
    <r>
      <rPr>
        <b/>
        <sz val="11"/>
        <color theme="1"/>
        <rFont val="Calibri"/>
        <family val="2"/>
        <scheme val="minor"/>
      </rPr>
      <t>[H</t>
    </r>
    <r>
      <rPr>
        <b/>
        <vertAlign val="subscript"/>
        <sz val="11"/>
        <color theme="1"/>
        <rFont val="Calibri"/>
        <family val="2"/>
        <scheme val="minor"/>
      </rPr>
      <t>n-5</t>
    </r>
    <r>
      <rPr>
        <b/>
        <sz val="11"/>
        <color theme="1"/>
        <rFont val="Calibri"/>
        <family val="2"/>
        <scheme val="minor"/>
      </rPr>
      <t>A]</t>
    </r>
  </si>
  <si>
    <r>
      <rPr>
        <b/>
        <sz val="11"/>
        <color theme="1"/>
        <rFont val="Symbol"/>
        <family val="1"/>
        <charset val="2"/>
      </rPr>
      <t>e</t>
    </r>
    <r>
      <rPr>
        <b/>
        <sz val="11"/>
        <color theme="1"/>
        <rFont val="Calibri"/>
        <family val="2"/>
        <scheme val="minor"/>
      </rPr>
      <t>[H</t>
    </r>
    <r>
      <rPr>
        <b/>
        <vertAlign val="subscript"/>
        <sz val="11"/>
        <color theme="1"/>
        <rFont val="Calibri"/>
        <family val="2"/>
        <scheme val="minor"/>
      </rPr>
      <t>n-6</t>
    </r>
    <r>
      <rPr>
        <b/>
        <sz val="11"/>
        <color theme="1"/>
        <rFont val="Calibri"/>
        <family val="2"/>
        <scheme val="minor"/>
      </rPr>
      <t>A]</t>
    </r>
  </si>
  <si>
    <t>C_tot</t>
  </si>
  <si>
    <t>RSS</t>
  </si>
  <si>
    <t>A_Meas</t>
  </si>
  <si>
    <r>
      <t>pK</t>
    </r>
    <r>
      <rPr>
        <b/>
        <vertAlign val="subscript"/>
        <sz val="11"/>
        <color theme="1"/>
        <rFont val="Calibri"/>
        <family val="2"/>
        <scheme val="minor"/>
      </rPr>
      <t>a1</t>
    </r>
  </si>
  <si>
    <r>
      <t>pK</t>
    </r>
    <r>
      <rPr>
        <b/>
        <vertAlign val="subscript"/>
        <sz val="11"/>
        <color theme="1"/>
        <rFont val="Calibri"/>
        <family val="2"/>
        <scheme val="minor"/>
      </rPr>
      <t>a2</t>
    </r>
  </si>
  <si>
    <r>
      <t>pK</t>
    </r>
    <r>
      <rPr>
        <b/>
        <vertAlign val="subscript"/>
        <sz val="11"/>
        <color theme="1"/>
        <rFont val="Calibri"/>
        <family val="2"/>
        <scheme val="minor"/>
      </rPr>
      <t>a3</t>
    </r>
  </si>
  <si>
    <r>
      <t>pK</t>
    </r>
    <r>
      <rPr>
        <b/>
        <vertAlign val="subscript"/>
        <sz val="11"/>
        <color theme="1"/>
        <rFont val="Calibri"/>
        <family val="2"/>
        <scheme val="minor"/>
      </rPr>
      <t>a4</t>
    </r>
  </si>
  <si>
    <r>
      <t>pK</t>
    </r>
    <r>
      <rPr>
        <b/>
        <vertAlign val="subscript"/>
        <sz val="11"/>
        <color theme="1"/>
        <rFont val="Calibri"/>
        <family val="2"/>
        <scheme val="minor"/>
      </rPr>
      <t>a5</t>
    </r>
    <r>
      <rPr>
        <sz val="11"/>
        <color theme="1"/>
        <rFont val="Calibri"/>
        <family val="2"/>
        <scheme val="minor"/>
      </rPr>
      <t/>
    </r>
  </si>
  <si>
    <r>
      <t>pK</t>
    </r>
    <r>
      <rPr>
        <b/>
        <vertAlign val="subscript"/>
        <sz val="11"/>
        <color theme="1"/>
        <rFont val="Calibri"/>
        <family val="2"/>
        <scheme val="minor"/>
      </rPr>
      <t>a6</t>
    </r>
    <r>
      <rPr>
        <sz val="11"/>
        <color theme="1"/>
        <rFont val="Calibri"/>
        <family val="2"/>
        <scheme val="minor"/>
      </rPr>
      <t/>
    </r>
  </si>
  <si>
    <r>
      <rPr>
        <b/>
        <sz val="14"/>
        <color theme="4"/>
        <rFont val="Symbol"/>
        <family val="1"/>
        <charset val="2"/>
      </rPr>
      <t>a</t>
    </r>
    <r>
      <rPr>
        <b/>
        <vertAlign val="subscript"/>
        <sz val="14"/>
        <color theme="4"/>
        <rFont val="Calibri"/>
        <family val="2"/>
        <scheme val="minor"/>
      </rPr>
      <t>0</t>
    </r>
  </si>
  <si>
    <r>
      <rPr>
        <b/>
        <sz val="14"/>
        <color theme="4"/>
        <rFont val="Symbol"/>
        <family val="1"/>
        <charset val="2"/>
      </rPr>
      <t>a</t>
    </r>
    <r>
      <rPr>
        <b/>
        <vertAlign val="subscript"/>
        <sz val="14"/>
        <color theme="4"/>
        <rFont val="Calibri"/>
        <family val="2"/>
        <scheme val="minor"/>
      </rPr>
      <t>1</t>
    </r>
  </si>
  <si>
    <r>
      <rPr>
        <b/>
        <sz val="14"/>
        <color theme="4"/>
        <rFont val="Symbol"/>
        <family val="1"/>
        <charset val="2"/>
      </rPr>
      <t>a</t>
    </r>
    <r>
      <rPr>
        <b/>
        <vertAlign val="subscript"/>
        <sz val="14"/>
        <color theme="4"/>
        <rFont val="Calibri"/>
        <family val="2"/>
        <scheme val="minor"/>
      </rPr>
      <t>2</t>
    </r>
  </si>
  <si>
    <r>
      <rPr>
        <b/>
        <sz val="14"/>
        <color theme="4"/>
        <rFont val="Symbol"/>
        <family val="1"/>
        <charset val="2"/>
      </rPr>
      <t>a</t>
    </r>
    <r>
      <rPr>
        <b/>
        <vertAlign val="subscript"/>
        <sz val="14"/>
        <color theme="4"/>
        <rFont val="Calibri"/>
        <family val="2"/>
        <scheme val="minor"/>
      </rPr>
      <t>3</t>
    </r>
  </si>
  <si>
    <r>
      <rPr>
        <b/>
        <sz val="14"/>
        <color theme="4"/>
        <rFont val="Symbol"/>
        <family val="1"/>
        <charset val="2"/>
      </rPr>
      <t>a</t>
    </r>
    <r>
      <rPr>
        <b/>
        <vertAlign val="subscript"/>
        <sz val="14"/>
        <color theme="4"/>
        <rFont val="Calibri"/>
        <family val="2"/>
        <scheme val="minor"/>
      </rPr>
      <t>4</t>
    </r>
  </si>
  <si>
    <r>
      <rPr>
        <b/>
        <sz val="14"/>
        <color theme="4"/>
        <rFont val="Symbol"/>
        <family val="1"/>
        <charset val="2"/>
      </rPr>
      <t>a</t>
    </r>
    <r>
      <rPr>
        <b/>
        <vertAlign val="subscript"/>
        <sz val="14"/>
        <color theme="4"/>
        <rFont val="Calibri"/>
        <family val="2"/>
        <scheme val="minor"/>
      </rPr>
      <t>5</t>
    </r>
  </si>
  <si>
    <r>
      <rPr>
        <b/>
        <sz val="14"/>
        <color theme="4"/>
        <rFont val="Symbol"/>
        <family val="1"/>
        <charset val="2"/>
      </rPr>
      <t>a</t>
    </r>
    <r>
      <rPr>
        <b/>
        <vertAlign val="subscript"/>
        <sz val="14"/>
        <color theme="4"/>
        <rFont val="Calibri"/>
        <family val="2"/>
        <scheme val="minor"/>
      </rPr>
      <t>6</t>
    </r>
  </si>
  <si>
    <t>A_calc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</si>
</sst>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1"/>
      <charset val="2"/>
      <scheme val="minor"/>
    </font>
    <font>
      <b/>
      <sz val="11"/>
      <color theme="1"/>
      <name val="Synbol"/>
    </font>
    <font>
      <b/>
      <sz val="14"/>
      <color theme="4"/>
      <name val="Calibri"/>
      <family val="1"/>
      <charset val="2"/>
      <scheme val="minor"/>
    </font>
    <font>
      <b/>
      <sz val="14"/>
      <color theme="4"/>
      <name val="Symbol"/>
      <family val="1"/>
      <charset val="2"/>
    </font>
    <font>
      <b/>
      <vertAlign val="subscript"/>
      <sz val="14"/>
      <color theme="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7" fontId="0" fillId="0" borderId="0" xfId="0" applyNumberFormat="1"/>
    <xf numFmtId="0" fontId="2" fillId="0" borderId="0" xfId="0" applyFont="1"/>
    <xf numFmtId="0" fontId="0" fillId="4" borderId="0" xfId="0" applyFill="1"/>
    <xf numFmtId="0" fontId="3" fillId="4" borderId="0" xfId="0" applyFont="1" applyFill="1"/>
    <xf numFmtId="0" fontId="0" fillId="5" borderId="1" xfId="0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0" fillId="2" borderId="1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0" fillId="8" borderId="12" xfId="0" applyFill="1" applyBorder="1"/>
    <xf numFmtId="0" fontId="0" fillId="8" borderId="11" xfId="0" applyFill="1" applyBorder="1"/>
    <xf numFmtId="0" fontId="0" fillId="8" borderId="13" xfId="0" applyFill="1" applyBorder="1"/>
    <xf numFmtId="0" fontId="3" fillId="5" borderId="1" xfId="0" applyFont="1" applyFill="1" applyBorder="1"/>
    <xf numFmtId="0" fontId="3" fillId="7" borderId="5" xfId="0" applyFont="1" applyFill="1" applyBorder="1"/>
    <xf numFmtId="0" fontId="3" fillId="7" borderId="6" xfId="0" applyFont="1" applyFill="1" applyBorder="1"/>
    <xf numFmtId="0" fontId="3" fillId="7" borderId="7" xfId="0" applyFont="1" applyFill="1" applyBorder="1"/>
    <xf numFmtId="0" fontId="3" fillId="7" borderId="8" xfId="0" applyFont="1" applyFill="1" applyBorder="1"/>
    <xf numFmtId="0" fontId="3" fillId="7" borderId="9" xfId="0" applyFont="1" applyFill="1" applyBorder="1"/>
    <xf numFmtId="0" fontId="3" fillId="7" borderId="10" xfId="0" applyFont="1" applyFill="1" applyBorder="1"/>
    <xf numFmtId="0" fontId="6" fillId="5" borderId="11" xfId="0" applyFont="1" applyFill="1" applyBorder="1"/>
    <xf numFmtId="0" fontId="6" fillId="5" borderId="12" xfId="0" applyFont="1" applyFill="1" applyBorder="1"/>
    <xf numFmtId="0" fontId="3" fillId="5" borderId="12" xfId="0" applyFont="1" applyFill="1" applyBorder="1"/>
    <xf numFmtId="0" fontId="3" fillId="9" borderId="5" xfId="0" applyFont="1" applyFill="1" applyBorder="1"/>
    <xf numFmtId="0" fontId="3" fillId="9" borderId="6" xfId="0" applyFont="1" applyFill="1" applyBorder="1"/>
    <xf numFmtId="0" fontId="3" fillId="9" borderId="7" xfId="0" applyFont="1" applyFill="1" applyBorder="1"/>
    <xf numFmtId="0" fontId="3" fillId="9" borderId="8" xfId="0" applyFont="1" applyFill="1" applyBorder="1"/>
    <xf numFmtId="0" fontId="0" fillId="10" borderId="0" xfId="0" applyFill="1"/>
    <xf numFmtId="0" fontId="8" fillId="10" borderId="0" xfId="0" applyFont="1" applyFill="1"/>
    <xf numFmtId="0" fontId="0" fillId="2" borderId="4" xfId="0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13" borderId="11" xfId="0" applyFill="1" applyBorder="1"/>
    <xf numFmtId="0" fontId="0" fillId="13" borderId="12" xfId="0" applyFill="1" applyBorder="1"/>
    <xf numFmtId="0" fontId="0" fillId="13" borderId="13" xfId="0" applyFill="1" applyBorder="1"/>
    <xf numFmtId="0" fontId="3" fillId="11" borderId="1" xfId="0" applyFont="1" applyFill="1" applyBorder="1"/>
    <xf numFmtId="0" fontId="3" fillId="12" borderId="2" xfId="0" applyFont="1" applyFill="1" applyBorder="1"/>
    <xf numFmtId="0" fontId="3" fillId="1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8937007874017"/>
          <c:y val="4.6189376443418015E-2"/>
          <c:w val="0.70034951881014873"/>
          <c:h val="0.7440955792766088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Distribution!$D$1</c:f>
              <c:strCache>
                <c:ptCount val="1"/>
                <c:pt idx="0">
                  <c:v>a0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Distribution!$A$2:$A$72</c:f>
              <c:numCache>
                <c:formatCode>General</c:formatCode>
                <c:ptCount val="7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</c:numCache>
            </c:numRef>
          </c:xVal>
          <c:yVal>
            <c:numRef>
              <c:f>Distribution!$D$2:$D$72</c:f>
              <c:numCache>
                <c:formatCode>General</c:formatCode>
                <c:ptCount val="71"/>
                <c:pt idx="0">
                  <c:v>0.9843983223999202</c:v>
                </c:pt>
                <c:pt idx="1">
                  <c:v>0.97549659456603877</c:v>
                </c:pt>
                <c:pt idx="2">
                  <c:v>0.96171340362846902</c:v>
                </c:pt>
                <c:pt idx="3">
                  <c:v>0.94064883464038629</c:v>
                </c:pt>
                <c:pt idx="4">
                  <c:v>0.9090903876388553</c:v>
                </c:pt>
                <c:pt idx="5">
                  <c:v>0.86319193049075993</c:v>
                </c:pt>
                <c:pt idx="6">
                  <c:v>0.79923744804781338</c:v>
                </c:pt>
                <c:pt idx="7">
                  <c:v>0.71524763522072998</c:v>
                </c:pt>
                <c:pt idx="8">
                  <c:v>0.61312737719386845</c:v>
                </c:pt>
                <c:pt idx="9">
                  <c:v>0.49998422656337826</c:v>
                </c:pt>
                <c:pt idx="10">
                  <c:v>0.38683946129363994</c:v>
                </c:pt>
                <c:pt idx="11">
                  <c:v>0.28471497368047827</c:v>
                </c:pt>
                <c:pt idx="12">
                  <c:v>0.20071971241546172</c:v>
                </c:pt>
                <c:pt idx="13">
                  <c:v>0.13675989196163069</c:v>
                </c:pt>
                <c:pt idx="14">
                  <c:v>9.0856975546508636E-2</c:v>
                </c:pt>
                <c:pt idx="15">
                  <c:v>5.9295167124541137E-2</c:v>
                </c:pt>
                <c:pt idx="16">
                  <c:v>3.8228235843330148E-2</c:v>
                </c:pt>
                <c:pt idx="17">
                  <c:v>2.4443472715793065E-2</c:v>
                </c:pt>
                <c:pt idx="18">
                  <c:v>1.5540758472282949E-2</c:v>
                </c:pt>
                <c:pt idx="19">
                  <c:v>9.8395213566149879E-3</c:v>
                </c:pt>
                <c:pt idx="20">
                  <c:v>6.2083180341371037E-3</c:v>
                </c:pt>
                <c:pt idx="21">
                  <c:v>3.90366146580848E-3</c:v>
                </c:pt>
                <c:pt idx="22">
                  <c:v>2.444346334101827E-3</c:v>
                </c:pt>
                <c:pt idx="23">
                  <c:v>1.5218920216035392E-3</c:v>
                </c:pt>
                <c:pt idx="24">
                  <c:v>9.3976284938420611E-4</c:v>
                </c:pt>
                <c:pt idx="25">
                  <c:v>5.7326547396222645E-4</c:v>
                </c:pt>
                <c:pt idx="26">
                  <c:v>3.4352061903850345E-4</c:v>
                </c:pt>
                <c:pt idx="27">
                  <c:v>2.007133273434105E-4</c:v>
                </c:pt>
                <c:pt idx="28">
                  <c:v>1.1333896690550501E-4</c:v>
                </c:pt>
                <c:pt idx="29">
                  <c:v>6.1300482385473308E-5</c:v>
                </c:pt>
                <c:pt idx="30">
                  <c:v>3.1536923074729715E-5</c:v>
                </c:pt>
                <c:pt idx="31">
                  <c:v>1.5391626368103458E-5</c:v>
                </c:pt>
                <c:pt idx="32">
                  <c:v>7.1443775493460514E-6</c:v>
                </c:pt>
                <c:pt idx="33">
                  <c:v>3.1754465838666221E-6</c:v>
                </c:pt>
                <c:pt idx="34">
                  <c:v>1.3633818495360065E-6</c:v>
                </c:pt>
                <c:pt idx="35">
                  <c:v>5.7032588325546995E-7</c:v>
                </c:pt>
                <c:pt idx="36">
                  <c:v>2.340784482591537E-7</c:v>
                </c:pt>
                <c:pt idx="37">
                  <c:v>9.4727491596250638E-8</c:v>
                </c:pt>
                <c:pt idx="38">
                  <c:v>3.7906384869827251E-8</c:v>
                </c:pt>
                <c:pt idx="39">
                  <c:v>1.50132968537545E-8</c:v>
                </c:pt>
                <c:pt idx="40">
                  <c:v>5.8797861226692172E-9</c:v>
                </c:pt>
                <c:pt idx="41">
                  <c:v>2.2705095265377347E-9</c:v>
                </c:pt>
                <c:pt idx="42">
                  <c:v>8.6023696338718717E-10</c:v>
                </c:pt>
                <c:pt idx="43">
                  <c:v>3.1754566663513044E-10</c:v>
                </c:pt>
                <c:pt idx="44">
                  <c:v>1.132315623795159E-10</c:v>
                </c:pt>
                <c:pt idx="45">
                  <c:v>3.8662612511895676E-11</c:v>
                </c:pt>
                <c:pt idx="46">
                  <c:v>1.2555471174014872E-11</c:v>
                </c:pt>
                <c:pt idx="47">
                  <c:v>3.8680360705913445E-12</c:v>
                </c:pt>
                <c:pt idx="48">
                  <c:v>1.1335181408288138E-12</c:v>
                </c:pt>
                <c:pt idx="49">
                  <c:v>3.1817304771376562E-13</c:v>
                </c:pt>
                <c:pt idx="50">
                  <c:v>8.6318130248188755E-14</c:v>
                </c:pt>
                <c:pt idx="51">
                  <c:v>2.2835200213383852E-14</c:v>
                </c:pt>
                <c:pt idx="52">
                  <c:v>5.9350802868475842E-15</c:v>
                </c:pt>
                <c:pt idx="53">
                  <c:v>1.5242117072400144E-15</c:v>
                </c:pt>
                <c:pt idx="54">
                  <c:v>3.8835205341162124E-16</c:v>
                </c:pt>
                <c:pt idx="55">
                  <c:v>9.8439818417569194E-17</c:v>
                </c:pt>
                <c:pt idx="56">
                  <c:v>2.4870161134549291E-17</c:v>
                </c:pt>
                <c:pt idx="57">
                  <c:v>6.2700121849256748E-18</c:v>
                </c:pt>
                <c:pt idx="58">
                  <c:v>1.5786086225536536E-18</c:v>
                </c:pt>
                <c:pt idx="59">
                  <c:v>3.9710967456919906E-19</c:v>
                </c:pt>
                <c:pt idx="60">
                  <c:v>9.9841761313931852E-20</c:v>
                </c:pt>
                <c:pt idx="61">
                  <c:v>2.5093770528733955E-20</c:v>
                </c:pt>
                <c:pt idx="62">
                  <c:v>6.3055948818160067E-21</c:v>
                </c:pt>
                <c:pt idx="63">
                  <c:v>1.5842624860469535E-21</c:v>
                </c:pt>
                <c:pt idx="64">
                  <c:v>3.980071956502065E-22</c:v>
                </c:pt>
                <c:pt idx="65">
                  <c:v>9.9984153577979551E-23</c:v>
                </c:pt>
                <c:pt idx="66">
                  <c:v>2.5116352679669271E-23</c:v>
                </c:pt>
                <c:pt idx="67">
                  <c:v>6.3091753627327591E-24</c:v>
                </c:pt>
                <c:pt idx="68">
                  <c:v>1.5848300992368616E-24</c:v>
                </c:pt>
                <c:pt idx="69">
                  <c:v>3.9809717080451794E-25</c:v>
                </c:pt>
                <c:pt idx="70">
                  <c:v>9.9998415131910316E-26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7D-47FA-A042-43EAD09430D5}"/>
            </c:ext>
          </c:extLst>
        </c:ser>
        <c:ser>
          <c:idx val="1"/>
          <c:order val="1"/>
          <c:tx>
            <c:strRef>
              <c:f>Distribution!$E$1</c:f>
              <c:strCache>
                <c:ptCount val="1"/>
                <c:pt idx="0">
                  <c:v>a1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Distribution!$A$2:$A$72</c:f>
              <c:numCache>
                <c:formatCode>General</c:formatCode>
                <c:ptCount val="7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</c:numCache>
            </c:numRef>
          </c:xVal>
          <c:yVal>
            <c:numRef>
              <c:f>Distribution!$E$2:$E$72</c:f>
              <c:numCache>
                <c:formatCode>General</c:formatCode>
                <c:ptCount val="71"/>
                <c:pt idx="0">
                  <c:v>1.560166199841773E-2</c:v>
                </c:pt>
                <c:pt idx="1">
                  <c:v>2.4503366598742332E-2</c:v>
                </c:pt>
                <c:pt idx="2">
                  <c:v>3.8286500200190303E-2</c:v>
                </c:pt>
                <c:pt idx="3">
                  <c:v>5.9350929079308605E-2</c:v>
                </c:pt>
                <c:pt idx="4">
                  <c:v>9.0909038763885494E-2</c:v>
                </c:pt>
                <c:pt idx="5">
                  <c:v>0.1368067014422171</c:v>
                </c:pt>
                <c:pt idx="6">
                  <c:v>0.20075937013056444</c:v>
                </c:pt>
                <c:pt idx="7">
                  <c:v>0.28474521230280453</c:v>
                </c:pt>
                <c:pt idx="8">
                  <c:v>0.38685722174234904</c:v>
                </c:pt>
                <c:pt idx="9">
                  <c:v>0.49998422656337826</c:v>
                </c:pt>
                <c:pt idx="10">
                  <c:v>0.61309922877961387</c:v>
                </c:pt>
                <c:pt idx="11">
                  <c:v>0.71517167923560099</c:v>
                </c:pt>
                <c:pt idx="12">
                  <c:v>0.79907956784031087</c:v>
                </c:pt>
                <c:pt idx="13">
                  <c:v>0.86289658263508651</c:v>
                </c:pt>
                <c:pt idx="14">
                  <c:v>0.90856975546508589</c:v>
                </c:pt>
                <c:pt idx="15">
                  <c:v>0.93976506721529196</c:v>
                </c:pt>
                <c:pt idx="16">
                  <c:v>0.96024986915409249</c:v>
                </c:pt>
                <c:pt idx="17">
                  <c:v>0.97311217613859835</c:v>
                </c:pt>
                <c:pt idx="18">
                  <c:v>0.98055556968797175</c:v>
                </c:pt>
                <c:pt idx="19">
                  <c:v>0.98395213566149897</c:v>
                </c:pt>
                <c:pt idx="20">
                  <c:v>0.98395209889374524</c:v>
                </c:pt>
                <c:pt idx="21">
                  <c:v>0.98055542691711206</c:v>
                </c:pt>
                <c:pt idx="22">
                  <c:v>0.97311180292209332</c:v>
                </c:pt>
                <c:pt idx="23">
                  <c:v>0.96024894853656184</c:v>
                </c:pt>
                <c:pt idx="24">
                  <c:v>0.93976284938420573</c:v>
                </c:pt>
                <c:pt idx="25">
                  <c:v>0.90856454715572565</c:v>
                </c:pt>
                <c:pt idx="26">
                  <c:v>0.86288478190658935</c:v>
                </c:pt>
                <c:pt idx="27">
                  <c:v>0.79905414841063127</c:v>
                </c:pt>
                <c:pt idx="28">
                  <c:v>0.71512053584825874</c:v>
                </c:pt>
                <c:pt idx="29">
                  <c:v>0.61300482385473365</c:v>
                </c:pt>
                <c:pt idx="30">
                  <c:v>0.49982654692308898</c:v>
                </c:pt>
                <c:pt idx="31">
                  <c:v>0.38662017432904172</c:v>
                </c:pt>
                <c:pt idx="32">
                  <c:v>0.28442279315360913</c:v>
                </c:pt>
                <c:pt idx="33">
                  <c:v>0.20035713440951855</c:v>
                </c:pt>
                <c:pt idx="34">
                  <c:v>0.13633818495360067</c:v>
                </c:pt>
                <c:pt idx="35">
                  <c:v>9.0390560985596557E-2</c:v>
                </c:pt>
                <c:pt idx="36">
                  <c:v>5.8797847809098643E-2</c:v>
                </c:pt>
                <c:pt idx="37">
                  <c:v>3.7711693653013655E-2</c:v>
                </c:pt>
                <c:pt idx="38">
                  <c:v>2.3917311936310411E-2</c:v>
                </c:pt>
                <c:pt idx="39">
                  <c:v>1.5013296853754491E-2</c:v>
                </c:pt>
                <c:pt idx="40">
                  <c:v>9.318832998945762E-3</c:v>
                </c:pt>
                <c:pt idx="41">
                  <c:v>5.7032620723233736E-3</c:v>
                </c:pt>
                <c:pt idx="42">
                  <c:v>3.424665034996058E-3</c:v>
                </c:pt>
                <c:pt idx="43">
                  <c:v>2.0035777057129437E-3</c:v>
                </c:pt>
                <c:pt idx="44">
                  <c:v>1.1323156237951634E-3</c:v>
                </c:pt>
                <c:pt idx="45">
                  <c:v>6.1276111372865277E-4</c:v>
                </c:pt>
                <c:pt idx="46">
                  <c:v>3.153791768321762E-4</c:v>
                </c:pt>
                <c:pt idx="47">
                  <c:v>1.5398928956619905E-4</c:v>
                </c:pt>
                <c:pt idx="48">
                  <c:v>7.1520159605747407E-5</c:v>
                </c:pt>
                <c:pt idx="49">
                  <c:v>3.181730477137661E-5</c:v>
                </c:pt>
                <c:pt idx="50">
                  <c:v>1.3680501701632598E-5</c:v>
                </c:pt>
                <c:pt idx="51">
                  <c:v>5.7359429576803651E-6</c:v>
                </c:pt>
                <c:pt idx="52">
                  <c:v>2.362798020004738E-6</c:v>
                </c:pt>
                <c:pt idx="53">
                  <c:v>9.6171257122578215E-7</c:v>
                </c:pt>
                <c:pt idx="54">
                  <c:v>3.8835205341162227E-7</c:v>
                </c:pt>
                <c:pt idx="55">
                  <c:v>1.5601659807711347E-7</c:v>
                </c:pt>
                <c:pt idx="56">
                  <c:v>6.2471020303331204E-8</c:v>
                </c:pt>
                <c:pt idx="57">
                  <c:v>2.4961368102767221E-8</c:v>
                </c:pt>
                <c:pt idx="58">
                  <c:v>9.960347044599912E-9</c:v>
                </c:pt>
                <c:pt idx="59">
                  <c:v>3.9710967456920052E-9</c:v>
                </c:pt>
                <c:pt idx="60">
                  <c:v>1.5823852782977783E-9</c:v>
                </c:pt>
                <c:pt idx="61">
                  <c:v>6.3032701706541806E-10</c:v>
                </c:pt>
                <c:pt idx="62">
                  <c:v>2.5103025370563885E-10</c:v>
                </c:pt>
                <c:pt idx="63">
                  <c:v>9.996020511557748E-11</c:v>
                </c:pt>
                <c:pt idx="64">
                  <c:v>3.9800719565020848E-11</c:v>
                </c:pt>
                <c:pt idx="65">
                  <c:v>1.5846420435972615E-11</c:v>
                </c:pt>
                <c:pt idx="66">
                  <c:v>6.3089425505070591E-12</c:v>
                </c:pt>
                <c:pt idx="67">
                  <c:v>2.5117279521833798E-12</c:v>
                </c:pt>
                <c:pt idx="68">
                  <c:v>9.9996019086677233E-13</c:v>
                </c:pt>
                <c:pt idx="69">
                  <c:v>3.9809717080451896E-13</c:v>
                </c:pt>
                <c:pt idx="70">
                  <c:v>1.5848680739946494E-13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7D-47FA-A042-43EAD09430D5}"/>
            </c:ext>
          </c:extLst>
        </c:ser>
        <c:ser>
          <c:idx val="2"/>
          <c:order val="2"/>
          <c:tx>
            <c:strRef>
              <c:f>Distribution!$F$1</c:f>
              <c:strCache>
                <c:ptCount val="1"/>
                <c:pt idx="0">
                  <c:v>a2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Distribution!$A$2:$A$72</c:f>
              <c:numCache>
                <c:formatCode>General</c:formatCode>
                <c:ptCount val="7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</c:numCache>
            </c:numRef>
          </c:xVal>
          <c:yVal>
            <c:numRef>
              <c:f>Distribution!$F$2:$F$72</c:f>
              <c:numCache>
                <c:formatCode>General</c:formatCode>
                <c:ptCount val="71"/>
                <c:pt idx="0">
                  <c:v>1.560166199841773E-8</c:v>
                </c:pt>
                <c:pt idx="1">
                  <c:v>3.8835218914725743E-8</c:v>
                </c:pt>
                <c:pt idx="2">
                  <c:v>9.6171340362846849E-8</c:v>
                </c:pt>
                <c:pt idx="3">
                  <c:v>2.3628030445484829E-7</c:v>
                </c:pt>
                <c:pt idx="4">
                  <c:v>5.7359725687708144E-7</c:v>
                </c:pt>
                <c:pt idx="5">
                  <c:v>1.3680670144221708E-6</c:v>
                </c:pt>
                <c:pt idx="6">
                  <c:v>3.1818215904271256E-6</c:v>
                </c:pt>
                <c:pt idx="7">
                  <c:v>7.152476352207293E-6</c:v>
                </c:pt>
                <c:pt idx="8">
                  <c:v>1.5401063395603356E-5</c:v>
                </c:pt>
                <c:pt idx="9">
                  <c:v>3.1546871987441257E-5</c:v>
                </c:pt>
                <c:pt idx="10">
                  <c:v>6.130992287796138E-5</c:v>
                </c:pt>
                <c:pt idx="11">
                  <c:v>1.1334707258614883E-4</c:v>
                </c:pt>
                <c:pt idx="12">
                  <c:v>2.0071971241546167E-4</c:v>
                </c:pt>
                <c:pt idx="13">
                  <c:v>3.4352531699313656E-4</c:v>
                </c:pt>
                <c:pt idx="14">
                  <c:v>5.7326876018326913E-4</c:v>
                </c:pt>
                <c:pt idx="15">
                  <c:v>9.3976506721529199E-4</c:v>
                </c:pt>
                <c:pt idx="16">
                  <c:v>1.5218934806839979E-3</c:v>
                </c:pt>
                <c:pt idx="17">
                  <c:v>2.4443472715793067E-3</c:v>
                </c:pt>
                <c:pt idx="18">
                  <c:v>3.9036620341895141E-3</c:v>
                </c:pt>
                <c:pt idx="19">
                  <c:v>6.2083182661259485E-3</c:v>
                </c:pt>
                <c:pt idx="20">
                  <c:v>9.8395209889374519E-3</c:v>
                </c:pt>
                <c:pt idx="21">
                  <c:v>1.5540756209517328E-2</c:v>
                </c:pt>
                <c:pt idx="22">
                  <c:v>2.4443463341018361E-2</c:v>
                </c:pt>
                <c:pt idx="23">
                  <c:v>3.8228199192886156E-2</c:v>
                </c:pt>
                <c:pt idx="24">
                  <c:v>5.9295027188859831E-2</c:v>
                </c:pt>
                <c:pt idx="25">
                  <c:v>9.0856454715572549E-2</c:v>
                </c:pt>
                <c:pt idx="26">
                  <c:v>0.13675802167220483</c:v>
                </c:pt>
                <c:pt idx="27">
                  <c:v>0.20071332734341102</c:v>
                </c:pt>
                <c:pt idx="28">
                  <c:v>0.284694613131251</c:v>
                </c:pt>
                <c:pt idx="29">
                  <c:v>0.38677989581293187</c:v>
                </c:pt>
                <c:pt idx="30">
                  <c:v>0.49982654692308898</c:v>
                </c:pt>
                <c:pt idx="31">
                  <c:v>0.61275168236222777</c:v>
                </c:pt>
                <c:pt idx="32">
                  <c:v>0.71443775493460848</c:v>
                </c:pt>
                <c:pt idx="33">
                  <c:v>0.79763611879980245</c:v>
                </c:pt>
                <c:pt idx="34">
                  <c:v>0.8602357912957338</c:v>
                </c:pt>
                <c:pt idx="35">
                  <c:v>0.90390560985596557</c:v>
                </c:pt>
                <c:pt idx="36">
                  <c:v>0.93188308724005253</c:v>
                </c:pt>
                <c:pt idx="37">
                  <c:v>0.94727491596251312</c:v>
                </c:pt>
                <c:pt idx="38">
                  <c:v>0.95216533822099425</c:v>
                </c:pt>
                <c:pt idx="39">
                  <c:v>0.94727499147377747</c:v>
                </c:pt>
                <c:pt idx="40">
                  <c:v>0.93188329989457597</c:v>
                </c:pt>
                <c:pt idx="41">
                  <c:v>0.90390612332469755</c:v>
                </c:pt>
                <c:pt idx="42">
                  <c:v>0.86023696338718914</c:v>
                </c:pt>
                <c:pt idx="43">
                  <c:v>0.79763865140544732</c:v>
                </c:pt>
                <c:pt idx="44">
                  <c:v>0.71444285910323313</c:v>
                </c:pt>
                <c:pt idx="45">
                  <c:v>0.61276111372865272</c:v>
                </c:pt>
                <c:pt idx="46">
                  <c:v>0.49984231040530619</c:v>
                </c:pt>
                <c:pt idx="47">
                  <c:v>0.38680360705913625</c:v>
                </c:pt>
                <c:pt idx="48">
                  <c:v>0.28472688378178646</c:v>
                </c:pt>
                <c:pt idx="49">
                  <c:v>0.20075362127064816</c:v>
                </c:pt>
                <c:pt idx="50">
                  <c:v>0.13680501701632597</c:v>
                </c:pt>
                <c:pt idx="51">
                  <c:v>9.0908569459728944E-2</c:v>
                </c:pt>
                <c:pt idx="52">
                  <c:v>5.9350802868476243E-2</c:v>
                </c:pt>
                <c:pt idx="53">
                  <c:v>3.828646706164255E-2</c:v>
                </c:pt>
                <c:pt idx="54">
                  <c:v>2.4503358034402817E-2</c:v>
                </c:pt>
                <c:pt idx="55">
                  <c:v>1.5601659807711344E-2</c:v>
                </c:pt>
                <c:pt idx="56">
                  <c:v>9.9009894804849598E-3</c:v>
                </c:pt>
                <c:pt idx="57">
                  <c:v>6.2700121849257303E-3</c:v>
                </c:pt>
                <c:pt idx="58">
                  <c:v>3.9652855796565717E-3</c:v>
                </c:pt>
                <c:pt idx="59">
                  <c:v>2.5055926573357753E-3</c:v>
                </c:pt>
                <c:pt idx="60">
                  <c:v>1.5823852782977784E-3</c:v>
                </c:pt>
                <c:pt idx="61">
                  <c:v>9.9900099837130197E-4</c:v>
                </c:pt>
                <c:pt idx="62">
                  <c:v>6.3055948818160304E-4</c:v>
                </c:pt>
                <c:pt idx="63">
                  <c:v>3.9794874426509787E-4</c:v>
                </c:pt>
                <c:pt idx="64">
                  <c:v>2.511255632514657E-4</c:v>
                </c:pt>
                <c:pt idx="65">
                  <c:v>1.5846420435972614E-4</c:v>
                </c:pt>
                <c:pt idx="66">
                  <c:v>9.9990000999269091E-5</c:v>
                </c:pt>
                <c:pt idx="67">
                  <c:v>6.3091753627327965E-5</c:v>
                </c:pt>
                <c:pt idx="68">
                  <c:v>3.9809132225210644E-5</c:v>
                </c:pt>
                <c:pt idx="69">
                  <c:v>2.51182333735898E-5</c:v>
                </c:pt>
                <c:pt idx="70">
                  <c:v>1.5848680739946493E-5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7D-47FA-A042-43EAD09430D5}"/>
            </c:ext>
          </c:extLst>
        </c:ser>
        <c:ser>
          <c:idx val="3"/>
          <c:order val="3"/>
          <c:tx>
            <c:strRef>
              <c:f>Distribution!$G$1</c:f>
              <c:strCache>
                <c:ptCount val="1"/>
                <c:pt idx="0">
                  <c:v>a3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Distribution!$A$2:$A$72</c:f>
              <c:numCache>
                <c:formatCode>General</c:formatCode>
                <c:ptCount val="7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</c:numCache>
            </c:numRef>
          </c:xVal>
          <c:yVal>
            <c:numRef>
              <c:f>Distribution!$G$2:$G$72</c:f>
              <c:numCache>
                <c:formatCode>General</c:formatCode>
                <c:ptCount val="71"/>
                <c:pt idx="0">
                  <c:v>9.8439832239991864E-18</c:v>
                </c:pt>
                <c:pt idx="1">
                  <c:v>3.883521891472571E-17</c:v>
                </c:pt>
                <c:pt idx="2">
                  <c:v>1.5242130265093656E-16</c:v>
                </c:pt>
                <c:pt idx="3">
                  <c:v>5.9350929079308544E-16</c:v>
                </c:pt>
                <c:pt idx="4">
                  <c:v>2.283531809725823E-15</c:v>
                </c:pt>
                <c:pt idx="5">
                  <c:v>8.6319193049075828E-15</c:v>
                </c:pt>
                <c:pt idx="6">
                  <c:v>3.1818215904271233E-14</c:v>
                </c:pt>
                <c:pt idx="7">
                  <c:v>1.1335911079852427E-13</c:v>
                </c:pt>
                <c:pt idx="8">
                  <c:v>3.8685722174234933E-13</c:v>
                </c:pt>
                <c:pt idx="9">
                  <c:v>1.2559035946733622E-12</c:v>
                </c:pt>
                <c:pt idx="10">
                  <c:v>3.8683946129363924E-12</c:v>
                </c:pt>
                <c:pt idx="11">
                  <c:v>1.1334707258614885E-11</c:v>
                </c:pt>
                <c:pt idx="12">
                  <c:v>3.181193058000174E-11</c:v>
                </c:pt>
                <c:pt idx="13">
                  <c:v>8.6289658263508727E-11</c:v>
                </c:pt>
                <c:pt idx="14">
                  <c:v>2.2822240408327246E-10</c:v>
                </c:pt>
                <c:pt idx="15">
                  <c:v>5.9295167124541037E-10</c:v>
                </c:pt>
                <c:pt idx="16">
                  <c:v>1.5218934806839985E-9</c:v>
                </c:pt>
                <c:pt idx="17">
                  <c:v>3.8740293507369384E-9</c:v>
                </c:pt>
                <c:pt idx="18">
                  <c:v>9.8055556968797284E-9</c:v>
                </c:pt>
                <c:pt idx="19">
                  <c:v>2.4715760188229955E-8</c:v>
                </c:pt>
                <c:pt idx="20">
                  <c:v>6.2083180341370932E-8</c:v>
                </c:pt>
                <c:pt idx="21">
                  <c:v>1.5540756209517324E-7</c:v>
                </c:pt>
                <c:pt idx="22">
                  <c:v>3.8740278649352844E-7</c:v>
                </c:pt>
                <c:pt idx="23">
                  <c:v>9.6024894853656153E-7</c:v>
                </c:pt>
                <c:pt idx="24">
                  <c:v>2.3605775502049663E-6</c:v>
                </c:pt>
                <c:pt idx="25">
                  <c:v>5.7326547396222537E-6</c:v>
                </c:pt>
                <c:pt idx="26">
                  <c:v>1.3675802167220495E-5</c:v>
                </c:pt>
                <c:pt idx="27">
                  <c:v>3.1810918614279149E-5</c:v>
                </c:pt>
                <c:pt idx="28">
                  <c:v>7.1512053584825788E-5</c:v>
                </c:pt>
                <c:pt idx="29">
                  <c:v>1.5397984994906287E-4</c:v>
                </c:pt>
                <c:pt idx="30">
                  <c:v>3.1536923074729667E-4</c:v>
                </c:pt>
                <c:pt idx="31">
                  <c:v>6.1275168236222795E-4</c:v>
                </c:pt>
                <c:pt idx="32">
                  <c:v>1.1323075342330642E-3</c:v>
                </c:pt>
                <c:pt idx="33">
                  <c:v>2.0035713440951872E-3</c:v>
                </c:pt>
                <c:pt idx="34">
                  <c:v>3.424660368815933E-3</c:v>
                </c:pt>
                <c:pt idx="35">
                  <c:v>5.703258832554692E-3</c:v>
                </c:pt>
                <c:pt idx="36">
                  <c:v>9.3188308724005391E-3</c:v>
                </c:pt>
                <c:pt idx="37">
                  <c:v>1.5013295656981649E-2</c:v>
                </c:pt>
                <c:pt idx="38">
                  <c:v>2.3917311936310484E-2</c:v>
                </c:pt>
                <c:pt idx="39">
                  <c:v>3.7711696659171345E-2</c:v>
                </c:pt>
                <c:pt idx="40">
                  <c:v>5.8797861226692068E-2</c:v>
                </c:pt>
                <c:pt idx="41">
                  <c:v>9.0390612332469658E-2</c:v>
                </c:pt>
                <c:pt idx="42">
                  <c:v>0.13633837071757771</c:v>
                </c:pt>
                <c:pt idx="43">
                  <c:v>0.20035777057129403</c:v>
                </c:pt>
                <c:pt idx="44">
                  <c:v>0.28442482515974016</c:v>
                </c:pt>
                <c:pt idx="45">
                  <c:v>0.38662612511895605</c:v>
                </c:pt>
                <c:pt idx="46">
                  <c:v>0.49984231040530619</c:v>
                </c:pt>
                <c:pt idx="47">
                  <c:v>0.61304240364742957</c:v>
                </c:pt>
                <c:pt idx="48">
                  <c:v>0.71520159605747435</c:v>
                </c:pt>
                <c:pt idx="49">
                  <c:v>0.79921456142426239</c:v>
                </c:pt>
                <c:pt idx="50">
                  <c:v>0.86318130248188607</c:v>
                </c:pt>
                <c:pt idx="51">
                  <c:v>0.90908569459729049</c:v>
                </c:pt>
                <c:pt idx="52">
                  <c:v>0.94064683433349783</c:v>
                </c:pt>
                <c:pt idx="53">
                  <c:v>0.96171257122578468</c:v>
                </c:pt>
                <c:pt idx="54">
                  <c:v>0.97549625361354331</c:v>
                </c:pt>
                <c:pt idx="55">
                  <c:v>0.98439818417569047</c:v>
                </c:pt>
                <c:pt idx="56">
                  <c:v>0.99009894804849474</c:v>
                </c:pt>
                <c:pt idx="57">
                  <c:v>0.99372996285370618</c:v>
                </c:pt>
                <c:pt idx="58">
                  <c:v>0.99603470445999631</c:v>
                </c:pt>
                <c:pt idx="59">
                  <c:v>0.99749440337156747</c:v>
                </c:pt>
                <c:pt idx="60">
                  <c:v>0.99841761313931698</c:v>
                </c:pt>
                <c:pt idx="61">
                  <c:v>0.99900099837130163</c:v>
                </c:pt>
                <c:pt idx="62">
                  <c:v>0.99936944026078811</c:v>
                </c:pt>
                <c:pt idx="63">
                  <c:v>0.99960205115577472</c:v>
                </c:pt>
                <c:pt idx="64">
                  <c:v>0.99974887439694782</c:v>
                </c:pt>
                <c:pt idx="65">
                  <c:v>0.99984153577979384</c:v>
                </c:pt>
                <c:pt idx="66">
                  <c:v>0.9999000099926918</c:v>
                </c:pt>
                <c:pt idx="67">
                  <c:v>0.99993690824386094</c:v>
                </c:pt>
                <c:pt idx="68">
                  <c:v>0.99996019086677479</c:v>
                </c:pt>
                <c:pt idx="69">
                  <c:v>0.9999748817662284</c:v>
                </c:pt>
                <c:pt idx="70">
                  <c:v>0.99998415131910157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7D-47FA-A042-43EAD09430D5}"/>
            </c:ext>
          </c:extLst>
        </c:ser>
        <c:ser>
          <c:idx val="4"/>
          <c:order val="4"/>
          <c:tx>
            <c:strRef>
              <c:f>Distribution!$H$1</c:f>
              <c:strCache>
                <c:ptCount val="1"/>
                <c:pt idx="0">
                  <c:v>a4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Distribution!$A$2:$A$72</c:f>
              <c:numCache>
                <c:formatCode>General</c:formatCode>
                <c:ptCount val="7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</c:numCache>
            </c:numRef>
          </c:xVal>
          <c:yVal>
            <c:numRef>
              <c:f>Distribution!$H$2:$H$72</c:f>
              <c:numCache>
                <c:formatCode>General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7D-47FA-A042-43EAD09430D5}"/>
            </c:ext>
          </c:extLst>
        </c:ser>
        <c:ser>
          <c:idx val="5"/>
          <c:order val="5"/>
          <c:tx>
            <c:strRef>
              <c:f>Distribution!$I$1</c:f>
              <c:strCache>
                <c:ptCount val="1"/>
                <c:pt idx="0">
                  <c:v>a5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Distribution!$A$2:$A$72</c:f>
              <c:numCache>
                <c:formatCode>General</c:formatCode>
                <c:ptCount val="7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</c:numCache>
            </c:numRef>
          </c:xVal>
          <c:yVal>
            <c:numRef>
              <c:f>Distribution!$I$2:$I$72</c:f>
              <c:numCache>
                <c:formatCode>General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7D-47FA-A042-43EAD09430D5}"/>
            </c:ext>
          </c:extLst>
        </c:ser>
        <c:ser>
          <c:idx val="6"/>
          <c:order val="6"/>
          <c:tx>
            <c:strRef>
              <c:f>Distribution!$J$1</c:f>
              <c:strCache>
                <c:ptCount val="1"/>
                <c:pt idx="0">
                  <c:v>a6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Distribution!$A$2:$A$72</c:f>
              <c:numCache>
                <c:formatCode>General</c:formatCode>
                <c:ptCount val="7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</c:numCache>
            </c:numRef>
          </c:xVal>
          <c:yVal>
            <c:numRef>
              <c:f>Distribution!$J$2:$J$72</c:f>
              <c:numCache>
                <c:formatCode>General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7D-47FA-A042-43EAD0943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33791"/>
        <c:axId val="176243775"/>
      </c:scatterChart>
      <c:valAx>
        <c:axId val="176233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43775"/>
        <c:crosses val="autoZero"/>
        <c:crossBetween val="midCat"/>
      </c:valAx>
      <c:valAx>
        <c:axId val="176243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Alpha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33791"/>
        <c:crosses val="autoZero"/>
        <c:crossBetween val="midCat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7537182852145E-2"/>
          <c:y val="0.10185185185185185"/>
          <c:w val="0.88389129483814521"/>
          <c:h val="0.73577136191309422"/>
        </c:manualLayout>
      </c:layout>
      <c:scatterChart>
        <c:scatterStyle val="smoothMarker"/>
        <c:varyColors val="0"/>
        <c:ser>
          <c:idx val="0"/>
          <c:order val="0"/>
          <c:tx>
            <c:v>Measured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Fitting!$A$2:$A$72</c:f>
              <c:numCache>
                <c:formatCode>General</c:formatCode>
                <c:ptCount val="7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</c:numCache>
            </c:numRef>
          </c:xVal>
          <c:yVal>
            <c:numRef>
              <c:f>Fitting!$B$2:$B$72</c:f>
              <c:numCache>
                <c:formatCode>General</c:formatCode>
                <c:ptCount val="71"/>
                <c:pt idx="0">
                  <c:v>1.007957438700092</c:v>
                </c:pt>
                <c:pt idx="1">
                  <c:v>1.0025375059406174</c:v>
                </c:pt>
                <c:pt idx="2">
                  <c:v>0.99570690302979203</c:v>
                </c:pt>
                <c:pt idx="3">
                  <c:v>1.006275886793254</c:v>
                </c:pt>
                <c:pt idx="4">
                  <c:v>1.0208906389007522</c:v>
                </c:pt>
                <c:pt idx="5">
                  <c:v>1.0218987170031739</c:v>
                </c:pt>
                <c:pt idx="6">
                  <c:v>1.0419873944477425</c:v>
                </c:pt>
                <c:pt idx="7">
                  <c:v>1.060530637624465</c:v>
                </c:pt>
                <c:pt idx="8">
                  <c:v>1.0778807044011702</c:v>
                </c:pt>
                <c:pt idx="9">
                  <c:v>1.1017163117029714</c:v>
                </c:pt>
                <c:pt idx="10">
                  <c:v>1.1319294796194026</c:v>
                </c:pt>
                <c:pt idx="11">
                  <c:v>1.1425234895752967</c:v>
                </c:pt>
                <c:pt idx="12">
                  <c:v>1.1565534745526833</c:v>
                </c:pt>
                <c:pt idx="13">
                  <c:v>1.1684191822483463</c:v>
                </c:pt>
                <c:pt idx="14">
                  <c:v>1.181548160382923</c:v>
                </c:pt>
                <c:pt idx="15">
                  <c:v>1.1804444161234033</c:v>
                </c:pt>
                <c:pt idx="16">
                  <c:v>1.1935044507036237</c:v>
                </c:pt>
                <c:pt idx="17">
                  <c:v>1.1963748837656751</c:v>
                </c:pt>
                <c:pt idx="18">
                  <c:v>1.2052624665481237</c:v>
                </c:pt>
                <c:pt idx="19">
                  <c:v>1.1924622361238499</c:v>
                </c:pt>
                <c:pt idx="20">
                  <c:v>1.2007782550726211</c:v>
                </c:pt>
                <c:pt idx="21">
                  <c:v>1.1924504724208607</c:v>
                </c:pt>
                <c:pt idx="22">
                  <c:v>1.1877768013148227</c:v>
                </c:pt>
                <c:pt idx="23">
                  <c:v>1.1774739597024613</c:v>
                </c:pt>
                <c:pt idx="24">
                  <c:v>1.1777239748950727</c:v>
                </c:pt>
                <c:pt idx="25">
                  <c:v>1.1599863412864775</c:v>
                </c:pt>
                <c:pt idx="26">
                  <c:v>1.1535569965444072</c:v>
                </c:pt>
                <c:pt idx="27">
                  <c:v>1.112601358633327</c:v>
                </c:pt>
                <c:pt idx="28">
                  <c:v>1.0853652945041461</c:v>
                </c:pt>
                <c:pt idx="29">
                  <c:v>1.0519160397592551</c:v>
                </c:pt>
                <c:pt idx="30">
                  <c:v>1.0082183777791831</c:v>
                </c:pt>
                <c:pt idx="31">
                  <c:v>0.94395007166388867</c:v>
                </c:pt>
                <c:pt idx="32">
                  <c:v>0.91319115003828633</c:v>
                </c:pt>
                <c:pt idx="33">
                  <c:v>0.87918119489799029</c:v>
                </c:pt>
                <c:pt idx="34">
                  <c:v>0.86820214114039773</c:v>
                </c:pt>
                <c:pt idx="35">
                  <c:v>0.84704661495302525</c:v>
                </c:pt>
                <c:pt idx="36">
                  <c:v>0.82772821235772465</c:v>
                </c:pt>
                <c:pt idx="37">
                  <c:v>0.82381134953119917</c:v>
                </c:pt>
                <c:pt idx="38">
                  <c:v>0.82159323203936829</c:v>
                </c:pt>
                <c:pt idx="39">
                  <c:v>0.82685597921670706</c:v>
                </c:pt>
                <c:pt idx="40">
                  <c:v>0.85238838853414356</c:v>
                </c:pt>
                <c:pt idx="41">
                  <c:v>0.86859277236393673</c:v>
                </c:pt>
                <c:pt idx="42">
                  <c:v>0.89834876957004306</c:v>
                </c:pt>
                <c:pt idx="43">
                  <c:v>0.94693848590535445</c:v>
                </c:pt>
                <c:pt idx="44">
                  <c:v>1.0020612316605959</c:v>
                </c:pt>
                <c:pt idx="45">
                  <c:v>1.0700635889237504</c:v>
                </c:pt>
                <c:pt idx="46">
                  <c:v>1.1443183848925031</c:v>
                </c:pt>
                <c:pt idx="47">
                  <c:v>1.2288169952025503</c:v>
                </c:pt>
                <c:pt idx="48">
                  <c:v>1.298380317504185</c:v>
                </c:pt>
                <c:pt idx="49">
                  <c:v>1.3636406616643753</c:v>
                </c:pt>
                <c:pt idx="50">
                  <c:v>1.3960228936574572</c:v>
                </c:pt>
                <c:pt idx="51">
                  <c:v>1.4347813659636492</c:v>
                </c:pt>
                <c:pt idx="52">
                  <c:v>1.455201288196861</c:v>
                </c:pt>
                <c:pt idx="53">
                  <c:v>1.4724065692416932</c:v>
                </c:pt>
                <c:pt idx="54">
                  <c:v>1.4883881326711197</c:v>
                </c:pt>
                <c:pt idx="55">
                  <c:v>1.4937809508676372</c:v>
                </c:pt>
                <c:pt idx="56">
                  <c:v>1.4910171307848892</c:v>
                </c:pt>
                <c:pt idx="57">
                  <c:v>1.4917848847562267</c:v>
                </c:pt>
                <c:pt idx="58">
                  <c:v>1.496555121066026</c:v>
                </c:pt>
                <c:pt idx="59">
                  <c:v>1.4958122694516118</c:v>
                </c:pt>
                <c:pt idx="60">
                  <c:v>1.5015525740176363</c:v>
                </c:pt>
                <c:pt idx="61">
                  <c:v>1.4942368369051282</c:v>
                </c:pt>
                <c:pt idx="62">
                  <c:v>1.4874086095831978</c:v>
                </c:pt>
                <c:pt idx="63">
                  <c:v>1.5072787341415561</c:v>
                </c:pt>
                <c:pt idx="64">
                  <c:v>1.4919482104830251</c:v>
                </c:pt>
                <c:pt idx="65">
                  <c:v>1.4972866141554659</c:v>
                </c:pt>
                <c:pt idx="66">
                  <c:v>1.4987017357432193</c:v>
                </c:pt>
                <c:pt idx="67">
                  <c:v>1.5005994276448953</c:v>
                </c:pt>
                <c:pt idx="68">
                  <c:v>1.4942807918229049</c:v>
                </c:pt>
                <c:pt idx="69">
                  <c:v>1.5004858793086993</c:v>
                </c:pt>
                <c:pt idx="70">
                  <c:v>1.5002570490623615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9CB-4E7C-A37D-EDE08321A9C7}"/>
            </c:ext>
          </c:extLst>
        </c:ser>
        <c:ser>
          <c:idx val="1"/>
          <c:order val="1"/>
          <c:tx>
            <c:v>Fitted</c:v>
          </c:tx>
          <c:spPr>
            <a:ln w="38100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Fitting!$A$2:$A$72</c:f>
              <c:numCache>
                <c:formatCode>General</c:formatCode>
                <c:ptCount val="7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</c:numCache>
            </c:numRef>
          </c:xVal>
          <c:yVal>
            <c:numRef>
              <c:f>Fitting!$C$2:$C$72</c:f>
              <c:numCache>
                <c:formatCode>General</c:formatCode>
                <c:ptCount val="71"/>
                <c:pt idx="0">
                  <c:v>1.0001088426320588</c:v>
                </c:pt>
                <c:pt idx="1">
                  <c:v>1.0020468981708222</c:v>
                </c:pt>
                <c:pt idx="2">
                  <c:v>1.0050425202186477</c:v>
                </c:pt>
                <c:pt idx="3">
                  <c:v>1.0096084766968452</c:v>
                </c:pt>
                <c:pt idx="4">
                  <c:v>1.0164216404789335</c:v>
                </c:pt>
                <c:pt idx="5">
                  <c:v>1.0262723446187545</c:v>
                </c:pt>
                <c:pt idx="6">
                  <c:v>1.0398841406247787</c:v>
                </c:pt>
                <c:pt idx="7">
                  <c:v>1.0575611872496078</c:v>
                </c:pt>
                <c:pt idx="8">
                  <c:v>1.0787549886894758</c:v>
                </c:pt>
                <c:pt idx="9">
                  <c:v>1.1018605465623352</c:v>
                </c:pt>
                <c:pt idx="10">
                  <c:v>1.124578208428985</c:v>
                </c:pt>
                <c:pt idx="11">
                  <c:v>1.1447523042267507</c:v>
                </c:pt>
                <c:pt idx="12">
                  <c:v>1.1611041138257923</c:v>
                </c:pt>
                <c:pt idx="13">
                  <c:v>1.1733924769737401</c:v>
                </c:pt>
                <c:pt idx="14">
                  <c:v>1.182091282468728</c:v>
                </c:pt>
                <c:pt idx="15">
                  <c:v>1.1879559736320346</c:v>
                </c:pt>
                <c:pt idx="16">
                  <c:v>1.1917212359140628</c:v>
                </c:pt>
                <c:pt idx="17">
                  <c:v>1.1939630633703089</c:v>
                </c:pt>
                <c:pt idx="18">
                  <c:v>1.1950647085780488</c:v>
                </c:pt>
                <c:pt idx="19">
                  <c:v>1.1952240977912501</c:v>
                </c:pt>
                <c:pt idx="20">
                  <c:v>1.1944646742767753</c:v>
                </c:pt>
                <c:pt idx="21">
                  <c:v>1.1926314707089751</c:v>
                </c:pt>
                <c:pt idx="22">
                  <c:v>1.189365369995232</c:v>
                </c:pt>
                <c:pt idx="23">
                  <c:v>1.1840561001336842</c:v>
                </c:pt>
                <c:pt idx="24">
                  <c:v>1.1757859787365228</c:v>
                </c:pt>
                <c:pt idx="25">
                  <c:v>1.1633004900575616</c:v>
                </c:pt>
                <c:pt idx="26">
                  <c:v>1.1450845271596846</c:v>
                </c:pt>
                <c:pt idx="27">
                  <c:v>1.1196699561869821</c:v>
                </c:pt>
                <c:pt idx="28">
                  <c:v>1.0862785264373156</c:v>
                </c:pt>
                <c:pt idx="29">
                  <c:v>1.0456814916125459</c:v>
                </c:pt>
                <c:pt idx="30">
                  <c:v>1.0007315721738412</c:v>
                </c:pt>
                <c:pt idx="31">
                  <c:v>0.95585804796653484</c:v>
                </c:pt>
                <c:pt idx="32">
                  <c:v>0.91551586977461075</c:v>
                </c:pt>
                <c:pt idx="33">
                  <c:v>0.88263452455607316</c:v>
                </c:pt>
                <c:pt idx="34">
                  <c:v>0.85811791369702062</c:v>
                </c:pt>
                <c:pt idx="35">
                  <c:v>0.84139574661645333</c:v>
                </c:pt>
                <c:pt idx="36">
                  <c:v>0.83132252138844898</c:v>
                </c:pt>
                <c:pt idx="37">
                  <c:v>0.82688192919427594</c:v>
                </c:pt>
                <c:pt idx="38">
                  <c:v>0.82758014821321979</c:v>
                </c:pt>
                <c:pt idx="39">
                  <c:v>0.83363019814273098</c:v>
                </c:pt>
                <c:pt idx="40">
                  <c:v>0.84603397121524626</c:v>
                </c:pt>
                <c:pt idx="41">
                  <c:v>0.86657949968780401</c:v>
                </c:pt>
                <c:pt idx="42">
                  <c:v>0.89765250431988097</c:v>
                </c:pt>
                <c:pt idx="43">
                  <c:v>0.94165468152579646</c:v>
                </c:pt>
                <c:pt idx="44">
                  <c:v>0.9998485287982346</c:v>
                </c:pt>
                <c:pt idx="45">
                  <c:v>1.0708349108906021</c:v>
                </c:pt>
                <c:pt idx="46">
                  <c:v>1.1496140544461453</c:v>
                </c:pt>
                <c:pt idx="47">
                  <c:v>1.2284690404286809</c:v>
                </c:pt>
                <c:pt idx="48">
                  <c:v>1.2996863571038877</c:v>
                </c:pt>
                <c:pt idx="49">
                  <c:v>1.358284839760898</c:v>
                </c:pt>
                <c:pt idx="50">
                  <c:v>1.4029181894813838</c:v>
                </c:pt>
                <c:pt idx="51">
                  <c:v>1.4349568781143727</c:v>
                </c:pt>
                <c:pt idx="52">
                  <c:v>1.4569887559248942</c:v>
                </c:pt>
                <c:pt idx="53">
                  <c:v>1.4716958738672266</c:v>
                </c:pt>
                <c:pt idx="54">
                  <c:v>1.4813197542366667</c:v>
                </c:pt>
                <c:pt idx="55">
                  <c:v>1.4875354699139105</c:v>
                </c:pt>
                <c:pt idx="56">
                  <c:v>1.4915161205981806</c:v>
                </c:pt>
                <c:pt idx="57">
                  <c:v>1.4940515878373404</c:v>
                </c:pt>
                <c:pt idx="58">
                  <c:v>1.4956609653132313</c:v>
                </c:pt>
                <c:pt idx="59">
                  <c:v>1.4966802665876904</c:v>
                </c:pt>
                <c:pt idx="60">
                  <c:v>1.4973249432588698</c:v>
                </c:pt>
                <c:pt idx="61">
                  <c:v>1.4977323220700292</c:v>
                </c:pt>
                <c:pt idx="62">
                  <c:v>1.4979896061514975</c:v>
                </c:pt>
                <c:pt idx="63">
                  <c:v>1.4981520392552472</c:v>
                </c:pt>
                <c:pt idx="64">
                  <c:v>1.4982545665882439</c:v>
                </c:pt>
                <c:pt idx="65">
                  <c:v>1.4983192724848571</c:v>
                </c:pt>
                <c:pt idx="66">
                  <c:v>1.4983601053271574</c:v>
                </c:pt>
                <c:pt idx="67">
                  <c:v>1.4983858715703062</c:v>
                </c:pt>
                <c:pt idx="68">
                  <c:v>1.4984021299506793</c:v>
                </c:pt>
                <c:pt idx="69">
                  <c:v>1.4984123886853669</c:v>
                </c:pt>
                <c:pt idx="70">
                  <c:v>1.4984188616647043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9CB-4E7C-A37D-EDE08321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1240640"/>
        <c:axId val="1888848160"/>
      </c:scatterChart>
      <c:valAx>
        <c:axId val="163124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8848160"/>
        <c:crosses val="autoZero"/>
        <c:crossBetween val="midCat"/>
      </c:valAx>
      <c:valAx>
        <c:axId val="188884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240640"/>
        <c:crosses val="autoZero"/>
        <c:crossBetween val="midCat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6968022747156606"/>
          <c:y val="2.6553027279699323E-2"/>
          <c:w val="0.40508398950131236"/>
          <c:h val="7.4372490569573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3</xdr:row>
      <xdr:rowOff>41275</xdr:rowOff>
    </xdr:from>
    <xdr:to>
      <xdr:col>9</xdr:col>
      <xdr:colOff>276225</xdr:colOff>
      <xdr:row>18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BA3F26-D1EC-59FE-C9B9-15D8093ED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</xdr:colOff>
      <xdr:row>2</xdr:row>
      <xdr:rowOff>86360</xdr:rowOff>
    </xdr:from>
    <xdr:to>
      <xdr:col>15</xdr:col>
      <xdr:colOff>309880</xdr:colOff>
      <xdr:row>16</xdr:row>
      <xdr:rowOff>85090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D65EE9-4B38-50FF-5F70-05008A8B3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F839-EAA8-40A5-B9ED-AD6CC00B229F}">
  <dimension ref="A1:R72"/>
  <sheetViews>
    <sheetView zoomScaleNormal="100" workbookViewId="0">
      <selection activeCell="E1" sqref="E1"/>
    </sheetView>
  </sheetViews>
  <sheetFormatPr defaultRowHeight="14.5"/>
  <cols>
    <col min="2" max="2" width="8.90625" style="3"/>
    <col min="4" max="5" width="8.90625" style="38"/>
    <col min="6" max="6" width="12.36328125" style="38" bestFit="1" customWidth="1"/>
    <col min="7" max="7" width="12.453125" style="38" bestFit="1" customWidth="1"/>
    <col min="8" max="10" width="12.453125" style="38" customWidth="1"/>
  </cols>
  <sheetData>
    <row r="1" spans="1:18" ht="21" thickBot="1">
      <c r="A1" s="15" t="s">
        <v>0</v>
      </c>
      <c r="B1" s="40" t="s">
        <v>1</v>
      </c>
      <c r="C1" t="s">
        <v>2</v>
      </c>
      <c r="D1" s="39" t="s">
        <v>33</v>
      </c>
      <c r="E1" s="39" t="s">
        <v>34</v>
      </c>
      <c r="F1" s="39" t="s">
        <v>35</v>
      </c>
      <c r="G1" s="39" t="s">
        <v>36</v>
      </c>
      <c r="H1" s="39" t="s">
        <v>37</v>
      </c>
      <c r="I1" s="39" t="s">
        <v>38</v>
      </c>
      <c r="J1" s="39" t="s">
        <v>39</v>
      </c>
      <c r="L1" s="5" t="s">
        <v>9</v>
      </c>
      <c r="M1" s="41">
        <v>3</v>
      </c>
      <c r="N1" s="42"/>
    </row>
    <row r="2" spans="1:18">
      <c r="A2" s="16">
        <v>0</v>
      </c>
      <c r="B2" s="45">
        <f>10^-A2</f>
        <v>1</v>
      </c>
      <c r="C2">
        <f t="shared" ref="C2:C33" si="0">(B2^$M$1)+($M$2*10^-$N$2)*B2^($M$1-1)+($M$3*10^-$N$2)*(10^-$N$3)*B2^($M$1-2)+($M$4*10^-$N$2)*(10^-$N$3)*(10^-$N$4)*B2^($M$1-3)+($M$5*10^-$N$2)*(10^-$N$3)*(10^-$N$4)*(10^-$N$5)*B2^($M$1-4)+($M$6*10^-$N$2)*(10^-$N$3)*(10^-$N$4)*(10^-$N$5)*(10^-$N$6)*B2^($M$1-5)+($M$7*10^-$N$2)*(10^-$N$3)*(10^-$N$4)*(10^-$N$5)*(10^-$N$6)*(10^-$N$7)*B2^($M$1-6)</f>
        <v>1.0158489477735431</v>
      </c>
      <c r="D2" s="38">
        <f t="shared" ref="D2:D33" si="1">(B2^$M$1)/C2</f>
        <v>0.9843983223999202</v>
      </c>
      <c r="E2" s="38">
        <f t="shared" ref="E2:E33" si="2">($M$2*(10^-$N$2)*B2^($M$1-1))/C2</f>
        <v>1.560166199841773E-2</v>
      </c>
      <c r="F2" s="38">
        <f t="shared" ref="F2:F33" si="3">(($M$3*10^-$N$2)*(10^-$N$3)*B2^($M$1-2))/C2</f>
        <v>1.560166199841773E-8</v>
      </c>
      <c r="G2" s="38">
        <f t="shared" ref="G2:G33" si="4">(($M$4*10^-$N$2)*(10^-$N$3)*(10^-$N$4)*B2^($M$1-3))/C2</f>
        <v>9.8439832239991864E-18</v>
      </c>
      <c r="H2" s="38">
        <f>(($M$5*10^-$N$2)*(10^-$N$3)*(10^-$N$4)*(10^-$N$5)*B2^($M$1-4))/C2</f>
        <v>0</v>
      </c>
      <c r="I2" s="38">
        <f t="shared" ref="I2:I33" si="5">(($M$6*10^-$N$2)*(10^-$N$3)*(10^-$N$4)*(10^-$N$5)*(10^-$N$6)*B2^($M$1-5))/C2</f>
        <v>0</v>
      </c>
      <c r="J2" s="38">
        <f t="shared" ref="J2:J33" si="6">(($M$7*10^-$N$2)*(10^-$N$3)*(10^-$N$4)*(10^-$N$5)*(10^-$N$6)*(10^-$N$7)*B2^($M$1-6))/C2</f>
        <v>0</v>
      </c>
      <c r="K2" s="4"/>
      <c r="L2" s="12" t="s">
        <v>3</v>
      </c>
      <c r="M2" s="6">
        <v>1</v>
      </c>
      <c r="N2" s="7">
        <v>1.8</v>
      </c>
    </row>
    <row r="3" spans="1:18">
      <c r="A3" s="17">
        <v>0.2</v>
      </c>
      <c r="B3" s="46">
        <f t="shared" ref="B3:B66" si="7">10^-A3</f>
        <v>0.63095734448019325</v>
      </c>
      <c r="C3">
        <f t="shared" si="0"/>
        <v>0.25749822659575994</v>
      </c>
      <c r="D3" s="38">
        <f t="shared" si="1"/>
        <v>0.97549659456603877</v>
      </c>
      <c r="E3" s="38">
        <f t="shared" si="2"/>
        <v>2.4503366598742332E-2</v>
      </c>
      <c r="F3" s="38">
        <f t="shared" si="3"/>
        <v>3.8835218914725743E-8</v>
      </c>
      <c r="G3" s="38">
        <f t="shared" si="4"/>
        <v>3.883521891472571E-17</v>
      </c>
      <c r="H3" s="38">
        <f t="shared" ref="H3:H33" si="8">(($M$5*10^-$N$2)*(10^-$N$3)*(10^-$N$4)*(10^-$N$5)*B3^($M$1-4))/C3</f>
        <v>0</v>
      </c>
      <c r="I3" s="38">
        <f t="shared" si="5"/>
        <v>0</v>
      </c>
      <c r="J3" s="38">
        <f t="shared" si="6"/>
        <v>0</v>
      </c>
      <c r="K3" s="4"/>
      <c r="L3" s="13" t="s">
        <v>4</v>
      </c>
      <c r="M3" s="8">
        <v>1</v>
      </c>
      <c r="N3" s="9">
        <v>6</v>
      </c>
    </row>
    <row r="4" spans="1:18">
      <c r="A4" s="17">
        <v>0.4</v>
      </c>
      <c r="B4" s="46">
        <f t="shared" si="7"/>
        <v>0.3981071705534972</v>
      </c>
      <c r="C4">
        <f t="shared" si="0"/>
        <v>6.5607627189102347E-2</v>
      </c>
      <c r="D4" s="38">
        <f t="shared" si="1"/>
        <v>0.96171340362846902</v>
      </c>
      <c r="E4" s="38">
        <f t="shared" si="2"/>
        <v>3.8286500200190303E-2</v>
      </c>
      <c r="F4" s="38">
        <f t="shared" si="3"/>
        <v>9.6171340362846849E-8</v>
      </c>
      <c r="G4" s="38">
        <f t="shared" si="4"/>
        <v>1.5242130265093656E-16</v>
      </c>
      <c r="H4" s="38">
        <f t="shared" si="8"/>
        <v>0</v>
      </c>
      <c r="I4" s="38">
        <f t="shared" si="5"/>
        <v>0</v>
      </c>
      <c r="J4" s="38">
        <f t="shared" si="6"/>
        <v>0</v>
      </c>
      <c r="K4" s="4"/>
      <c r="L4" s="13" t="s">
        <v>5</v>
      </c>
      <c r="M4" s="8">
        <v>1</v>
      </c>
      <c r="N4" s="9">
        <v>9.1999999999999993</v>
      </c>
    </row>
    <row r="5" spans="1:18">
      <c r="A5" s="17">
        <v>0.6</v>
      </c>
      <c r="B5" s="46">
        <f t="shared" si="7"/>
        <v>0.25118864315095801</v>
      </c>
      <c r="C5">
        <f t="shared" si="0"/>
        <v>1.6848935905682854E-2</v>
      </c>
      <c r="D5" s="38">
        <f t="shared" si="1"/>
        <v>0.94064883464038629</v>
      </c>
      <c r="E5" s="38">
        <f t="shared" si="2"/>
        <v>5.9350929079308605E-2</v>
      </c>
      <c r="F5" s="38">
        <f t="shared" si="3"/>
        <v>2.3628030445484829E-7</v>
      </c>
      <c r="G5" s="38">
        <f t="shared" si="4"/>
        <v>5.9350929079308544E-16</v>
      </c>
      <c r="H5" s="38">
        <f t="shared" si="8"/>
        <v>0</v>
      </c>
      <c r="I5" s="38">
        <f t="shared" si="5"/>
        <v>0</v>
      </c>
      <c r="J5" s="38">
        <f t="shared" si="6"/>
        <v>0</v>
      </c>
      <c r="K5" s="4"/>
      <c r="L5" s="13" t="s">
        <v>6</v>
      </c>
      <c r="M5" s="8">
        <v>0</v>
      </c>
      <c r="N5" s="9">
        <v>0</v>
      </c>
    </row>
    <row r="6" spans="1:18">
      <c r="A6" s="17">
        <v>0.8</v>
      </c>
      <c r="B6" s="46">
        <f t="shared" si="7"/>
        <v>0.15848931924611132</v>
      </c>
      <c r="C6">
        <f t="shared" si="0"/>
        <v>4.3791813879749085E-3</v>
      </c>
      <c r="D6" s="38">
        <f t="shared" si="1"/>
        <v>0.9090903876388553</v>
      </c>
      <c r="E6" s="38">
        <f t="shared" si="2"/>
        <v>9.0909038763885494E-2</v>
      </c>
      <c r="F6" s="38">
        <f t="shared" si="3"/>
        <v>5.7359725687708144E-7</v>
      </c>
      <c r="G6" s="38">
        <f t="shared" si="4"/>
        <v>2.283531809725823E-15</v>
      </c>
      <c r="H6" s="38">
        <f t="shared" si="8"/>
        <v>0</v>
      </c>
      <c r="I6" s="38">
        <f t="shared" si="5"/>
        <v>0</v>
      </c>
      <c r="J6" s="38">
        <f t="shared" si="6"/>
        <v>0</v>
      </c>
      <c r="K6" s="4"/>
      <c r="L6" s="13" t="s">
        <v>7</v>
      </c>
      <c r="M6" s="8">
        <v>0</v>
      </c>
      <c r="N6" s="9">
        <v>0</v>
      </c>
    </row>
    <row r="7" spans="1:18" ht="15" thickBot="1">
      <c r="A7" s="17">
        <v>1</v>
      </c>
      <c r="B7" s="46">
        <f t="shared" si="7"/>
        <v>0.1</v>
      </c>
      <c r="C7">
        <f t="shared" si="0"/>
        <v>1.1584909041393138E-3</v>
      </c>
      <c r="D7" s="38">
        <f t="shared" si="1"/>
        <v>0.86319193049075993</v>
      </c>
      <c r="E7" s="38">
        <f t="shared" si="2"/>
        <v>0.1368067014422171</v>
      </c>
      <c r="F7" s="38">
        <f t="shared" si="3"/>
        <v>1.3680670144221708E-6</v>
      </c>
      <c r="G7" s="38">
        <f t="shared" si="4"/>
        <v>8.6319193049075828E-15</v>
      </c>
      <c r="H7" s="38">
        <f t="shared" si="8"/>
        <v>0</v>
      </c>
      <c r="I7" s="38">
        <f t="shared" si="5"/>
        <v>0</v>
      </c>
      <c r="J7" s="38">
        <f t="shared" si="6"/>
        <v>0</v>
      </c>
      <c r="K7" s="4"/>
      <c r="L7" s="14" t="s">
        <v>8</v>
      </c>
      <c r="M7" s="10">
        <v>0</v>
      </c>
      <c r="N7" s="11">
        <v>0</v>
      </c>
    </row>
    <row r="8" spans="1:18">
      <c r="A8" s="17">
        <v>1.2</v>
      </c>
      <c r="B8" s="46">
        <f t="shared" si="7"/>
        <v>6.3095734448019317E-2</v>
      </c>
      <c r="C8">
        <f t="shared" si="0"/>
        <v>3.1428537759898716E-4</v>
      </c>
      <c r="D8" s="38">
        <f t="shared" si="1"/>
        <v>0.79923744804781338</v>
      </c>
      <c r="E8" s="38">
        <f t="shared" si="2"/>
        <v>0.20075937013056444</v>
      </c>
      <c r="F8" s="38">
        <f t="shared" si="3"/>
        <v>3.1818215904271256E-6</v>
      </c>
      <c r="G8" s="38">
        <f t="shared" si="4"/>
        <v>3.1818215904271233E-14</v>
      </c>
      <c r="H8" s="38">
        <f t="shared" si="8"/>
        <v>0</v>
      </c>
      <c r="I8" s="38">
        <f t="shared" si="5"/>
        <v>0</v>
      </c>
      <c r="J8" s="38">
        <f t="shared" si="6"/>
        <v>0</v>
      </c>
      <c r="K8" s="4"/>
      <c r="L8" s="4"/>
      <c r="M8" s="4"/>
      <c r="N8" s="4"/>
    </row>
    <row r="9" spans="1:18">
      <c r="A9" s="17">
        <v>1.4</v>
      </c>
      <c r="B9" s="46">
        <f t="shared" si="7"/>
        <v>3.9810717055349727E-2</v>
      </c>
      <c r="C9">
        <f t="shared" si="0"/>
        <v>8.8215229720469597E-5</v>
      </c>
      <c r="D9" s="38">
        <f t="shared" si="1"/>
        <v>0.71524763522072998</v>
      </c>
      <c r="E9" s="38">
        <f t="shared" si="2"/>
        <v>0.28474521230280453</v>
      </c>
      <c r="F9" s="38">
        <f t="shared" si="3"/>
        <v>7.152476352207293E-6</v>
      </c>
      <c r="G9" s="38">
        <f t="shared" si="4"/>
        <v>1.1335911079852427E-13</v>
      </c>
      <c r="H9" s="38">
        <f t="shared" si="8"/>
        <v>0</v>
      </c>
      <c r="I9" s="38">
        <f t="shared" si="5"/>
        <v>0</v>
      </c>
      <c r="J9" s="38">
        <f t="shared" si="6"/>
        <v>0</v>
      </c>
      <c r="R9" s="2"/>
    </row>
    <row r="10" spans="1:18">
      <c r="A10" s="17">
        <v>1.6</v>
      </c>
      <c r="B10" s="46">
        <f t="shared" si="7"/>
        <v>2.511886431509578E-2</v>
      </c>
      <c r="C10">
        <f t="shared" si="0"/>
        <v>2.5849330031791629E-5</v>
      </c>
      <c r="D10" s="38">
        <f t="shared" si="1"/>
        <v>0.61312737719386845</v>
      </c>
      <c r="E10" s="38">
        <f t="shared" si="2"/>
        <v>0.38685722174234904</v>
      </c>
      <c r="F10" s="38">
        <f t="shared" si="3"/>
        <v>1.5401063395603356E-5</v>
      </c>
      <c r="G10" s="38">
        <f t="shared" si="4"/>
        <v>3.8685722174234933E-13</v>
      </c>
      <c r="H10" s="38">
        <f t="shared" si="8"/>
        <v>0</v>
      </c>
      <c r="I10" s="38">
        <f t="shared" si="5"/>
        <v>0</v>
      </c>
      <c r="J10" s="38">
        <f t="shared" si="6"/>
        <v>0</v>
      </c>
    </row>
    <row r="11" spans="1:18">
      <c r="A11" s="17">
        <v>1.8</v>
      </c>
      <c r="B11" s="46">
        <f t="shared" si="7"/>
        <v>1.5848931924611124E-2</v>
      </c>
      <c r="C11">
        <f t="shared" si="0"/>
        <v>7.9623945997230813E-6</v>
      </c>
      <c r="D11" s="38">
        <f t="shared" si="1"/>
        <v>0.49998422656337826</v>
      </c>
      <c r="E11" s="38">
        <f t="shared" si="2"/>
        <v>0.49998422656337826</v>
      </c>
      <c r="F11" s="38">
        <f t="shared" si="3"/>
        <v>3.1546871987441257E-5</v>
      </c>
      <c r="G11" s="38">
        <f t="shared" si="4"/>
        <v>1.2559035946733622E-12</v>
      </c>
      <c r="H11" s="38">
        <f t="shared" si="8"/>
        <v>0</v>
      </c>
      <c r="I11" s="38">
        <f t="shared" si="5"/>
        <v>0</v>
      </c>
      <c r="J11" s="38">
        <f t="shared" si="6"/>
        <v>0</v>
      </c>
    </row>
    <row r="12" spans="1:18">
      <c r="A12" s="17">
        <v>2</v>
      </c>
      <c r="B12" s="46">
        <f t="shared" si="7"/>
        <v>0.01</v>
      </c>
      <c r="C12">
        <f t="shared" si="0"/>
        <v>2.5850516817903584E-6</v>
      </c>
      <c r="D12" s="38">
        <f t="shared" si="1"/>
        <v>0.38683946129363994</v>
      </c>
      <c r="E12" s="38">
        <f t="shared" si="2"/>
        <v>0.61309922877961387</v>
      </c>
      <c r="F12" s="38">
        <f t="shared" si="3"/>
        <v>6.130992287796138E-5</v>
      </c>
      <c r="G12" s="38">
        <f t="shared" si="4"/>
        <v>3.8683946129363924E-12</v>
      </c>
      <c r="H12" s="38">
        <f t="shared" si="8"/>
        <v>0</v>
      </c>
      <c r="I12" s="38">
        <f t="shared" si="5"/>
        <v>0</v>
      </c>
      <c r="J12" s="38">
        <f t="shared" si="6"/>
        <v>0</v>
      </c>
    </row>
    <row r="13" spans="1:18">
      <c r="A13" s="17">
        <v>2.2000000000000002</v>
      </c>
      <c r="B13" s="46">
        <f t="shared" si="7"/>
        <v>6.3095734448019251E-3</v>
      </c>
      <c r="C13">
        <f t="shared" si="0"/>
        <v>8.8224598764114841E-7</v>
      </c>
      <c r="D13" s="38">
        <f t="shared" si="1"/>
        <v>0.28471497368047827</v>
      </c>
      <c r="E13" s="38">
        <f t="shared" si="2"/>
        <v>0.71517167923560099</v>
      </c>
      <c r="F13" s="38">
        <f t="shared" si="3"/>
        <v>1.1334707258614883E-4</v>
      </c>
      <c r="G13" s="38">
        <f t="shared" si="4"/>
        <v>1.1334707258614885E-11</v>
      </c>
      <c r="H13" s="38">
        <f t="shared" si="8"/>
        <v>0</v>
      </c>
      <c r="I13" s="38">
        <f t="shared" si="5"/>
        <v>0</v>
      </c>
      <c r="J13" s="38">
        <f t="shared" si="6"/>
        <v>0</v>
      </c>
      <c r="O13" s="1"/>
    </row>
    <row r="14" spans="1:18">
      <c r="A14" s="17">
        <v>2.4</v>
      </c>
      <c r="B14" s="46">
        <f t="shared" si="7"/>
        <v>3.9810717055349717E-3</v>
      </c>
      <c r="C14">
        <f t="shared" si="0"/>
        <v>3.1434747334342501E-7</v>
      </c>
      <c r="D14" s="38">
        <f t="shared" si="1"/>
        <v>0.20071971241546172</v>
      </c>
      <c r="E14" s="38">
        <f t="shared" si="2"/>
        <v>0.79907956784031087</v>
      </c>
      <c r="F14" s="38">
        <f t="shared" si="3"/>
        <v>2.0071971241546167E-4</v>
      </c>
      <c r="G14" s="38">
        <f t="shared" si="4"/>
        <v>3.181193058000174E-11</v>
      </c>
      <c r="H14" s="38">
        <f t="shared" si="8"/>
        <v>0</v>
      </c>
      <c r="I14" s="38">
        <f t="shared" si="5"/>
        <v>0</v>
      </c>
      <c r="J14" s="38">
        <f t="shared" si="6"/>
        <v>0</v>
      </c>
    </row>
    <row r="15" spans="1:18">
      <c r="A15" s="17">
        <v>2.6</v>
      </c>
      <c r="B15" s="46">
        <f t="shared" si="7"/>
        <v>2.5118864315095777E-3</v>
      </c>
      <c r="C15">
        <f t="shared" si="0"/>
        <v>1.1588874265166619E-7</v>
      </c>
      <c r="D15" s="38">
        <f t="shared" si="1"/>
        <v>0.13675989196163069</v>
      </c>
      <c r="E15" s="38">
        <f t="shared" si="2"/>
        <v>0.86289658263508651</v>
      </c>
      <c r="F15" s="38">
        <f t="shared" si="3"/>
        <v>3.4352531699313656E-4</v>
      </c>
      <c r="G15" s="38">
        <f t="shared" si="4"/>
        <v>8.6289658263508727E-11</v>
      </c>
      <c r="H15" s="38">
        <f t="shared" si="8"/>
        <v>0</v>
      </c>
      <c r="I15" s="38">
        <f t="shared" si="5"/>
        <v>0</v>
      </c>
      <c r="J15" s="38">
        <f t="shared" si="6"/>
        <v>0</v>
      </c>
    </row>
    <row r="16" spans="1:18">
      <c r="A16" s="17">
        <v>2.8</v>
      </c>
      <c r="B16" s="46">
        <f t="shared" si="7"/>
        <v>1.5848931924611134E-3</v>
      </c>
      <c r="C16">
        <f t="shared" si="0"/>
        <v>4.3816907635199749E-8</v>
      </c>
      <c r="D16" s="38">
        <f t="shared" si="1"/>
        <v>9.0856975546508636E-2</v>
      </c>
      <c r="E16" s="38">
        <f t="shared" si="2"/>
        <v>0.90856975546508589</v>
      </c>
      <c r="F16" s="38">
        <f t="shared" si="3"/>
        <v>5.7326876018326913E-4</v>
      </c>
      <c r="G16" s="38">
        <f t="shared" si="4"/>
        <v>2.2822240408327246E-10</v>
      </c>
      <c r="H16" s="38">
        <f t="shared" si="8"/>
        <v>0</v>
      </c>
      <c r="I16" s="38">
        <f t="shared" si="5"/>
        <v>0</v>
      </c>
      <c r="J16" s="38">
        <f t="shared" si="6"/>
        <v>0</v>
      </c>
    </row>
    <row r="17" spans="1:10">
      <c r="A17" s="17">
        <v>3</v>
      </c>
      <c r="B17" s="46">
        <f t="shared" si="7"/>
        <v>1E-3</v>
      </c>
      <c r="C17">
        <f t="shared" si="0"/>
        <v>1.6864780866535734E-8</v>
      </c>
      <c r="D17" s="38">
        <f t="shared" si="1"/>
        <v>5.9295167124541137E-2</v>
      </c>
      <c r="E17" s="38">
        <f t="shared" si="2"/>
        <v>0.93976506721529196</v>
      </c>
      <c r="F17" s="38">
        <f t="shared" si="3"/>
        <v>9.3976506721529199E-4</v>
      </c>
      <c r="G17" s="38">
        <f t="shared" si="4"/>
        <v>5.9295167124541037E-10</v>
      </c>
      <c r="H17" s="38">
        <f t="shared" si="8"/>
        <v>0</v>
      </c>
      <c r="I17" s="38">
        <f t="shared" si="5"/>
        <v>0</v>
      </c>
      <c r="J17" s="38">
        <f t="shared" si="6"/>
        <v>0</v>
      </c>
    </row>
    <row r="18" spans="1:10">
      <c r="A18" s="17">
        <v>3.2</v>
      </c>
      <c r="B18" s="46">
        <f t="shared" si="7"/>
        <v>6.3095734448019244E-4</v>
      </c>
      <c r="C18">
        <f t="shared" si="0"/>
        <v>6.5707620979528686E-9</v>
      </c>
      <c r="D18" s="38">
        <f t="shared" si="1"/>
        <v>3.8228235843330148E-2</v>
      </c>
      <c r="E18" s="38">
        <f t="shared" si="2"/>
        <v>0.96024986915409249</v>
      </c>
      <c r="F18" s="38">
        <f t="shared" si="3"/>
        <v>1.5218934806839979E-3</v>
      </c>
      <c r="G18" s="38">
        <f t="shared" si="4"/>
        <v>1.5218934806839985E-9</v>
      </c>
      <c r="H18" s="38">
        <f t="shared" si="8"/>
        <v>0</v>
      </c>
      <c r="I18" s="38">
        <f t="shared" si="5"/>
        <v>0</v>
      </c>
      <c r="J18" s="38">
        <f t="shared" si="6"/>
        <v>0</v>
      </c>
    </row>
    <row r="19" spans="1:10">
      <c r="A19" s="17">
        <v>3.4</v>
      </c>
      <c r="B19" s="46">
        <f t="shared" si="7"/>
        <v>3.9810717055349708E-4</v>
      </c>
      <c r="C19">
        <f t="shared" si="0"/>
        <v>2.5812917494023972E-9</v>
      </c>
      <c r="D19" s="38">
        <f t="shared" si="1"/>
        <v>2.4443472715793065E-2</v>
      </c>
      <c r="E19" s="38">
        <f t="shared" si="2"/>
        <v>0.97311217613859835</v>
      </c>
      <c r="F19" s="38">
        <f t="shared" si="3"/>
        <v>2.4443472715793067E-3</v>
      </c>
      <c r="G19" s="38">
        <f t="shared" si="4"/>
        <v>3.8740293507369384E-9</v>
      </c>
      <c r="H19" s="38">
        <f t="shared" si="8"/>
        <v>0</v>
      </c>
      <c r="I19" s="38">
        <f t="shared" si="5"/>
        <v>0</v>
      </c>
      <c r="J19" s="38">
        <f t="shared" si="6"/>
        <v>0</v>
      </c>
    </row>
    <row r="20" spans="1:10">
      <c r="A20" s="17">
        <v>3.6</v>
      </c>
      <c r="B20" s="46">
        <f t="shared" si="7"/>
        <v>2.5118864315095774E-4</v>
      </c>
      <c r="C20">
        <f t="shared" si="0"/>
        <v>1.0198300136301434E-9</v>
      </c>
      <c r="D20" s="38">
        <f t="shared" si="1"/>
        <v>1.5540758472282949E-2</v>
      </c>
      <c r="E20" s="38">
        <f t="shared" si="2"/>
        <v>0.98055556968797175</v>
      </c>
      <c r="F20" s="38">
        <f t="shared" si="3"/>
        <v>3.9036620341895141E-3</v>
      </c>
      <c r="G20" s="38">
        <f t="shared" si="4"/>
        <v>9.8055556968797284E-9</v>
      </c>
      <c r="H20" s="38">
        <f t="shared" si="8"/>
        <v>0</v>
      </c>
      <c r="I20" s="38">
        <f t="shared" si="5"/>
        <v>0</v>
      </c>
      <c r="J20" s="38">
        <f t="shared" si="6"/>
        <v>0</v>
      </c>
    </row>
    <row r="21" spans="1:10">
      <c r="A21" s="17">
        <v>3.8</v>
      </c>
      <c r="B21" s="46">
        <f t="shared" si="7"/>
        <v>1.584893192461112E-4</v>
      </c>
      <c r="C21">
        <f t="shared" si="0"/>
        <v>4.0460013869054071E-10</v>
      </c>
      <c r="D21" s="38">
        <f t="shared" si="1"/>
        <v>9.8395213566149879E-3</v>
      </c>
      <c r="E21" s="38">
        <f t="shared" si="2"/>
        <v>0.98395213566149897</v>
      </c>
      <c r="F21" s="38">
        <f t="shared" si="3"/>
        <v>6.2083182661259485E-3</v>
      </c>
      <c r="G21" s="38">
        <f t="shared" si="4"/>
        <v>2.4715760188229955E-8</v>
      </c>
      <c r="H21" s="38">
        <f t="shared" si="8"/>
        <v>0</v>
      </c>
      <c r="I21" s="38">
        <f t="shared" si="5"/>
        <v>0</v>
      </c>
      <c r="J21" s="38">
        <f t="shared" si="6"/>
        <v>0</v>
      </c>
    </row>
    <row r="22" spans="1:10">
      <c r="A22" s="17">
        <v>4</v>
      </c>
      <c r="B22" s="46">
        <f t="shared" si="7"/>
        <v>1E-4</v>
      </c>
      <c r="C22">
        <f t="shared" si="0"/>
        <v>1.6107422243857234E-10</v>
      </c>
      <c r="D22" s="38">
        <f t="shared" si="1"/>
        <v>6.2083180341371037E-3</v>
      </c>
      <c r="E22" s="38">
        <f t="shared" si="2"/>
        <v>0.98395209889374524</v>
      </c>
      <c r="F22" s="38">
        <f t="shared" si="3"/>
        <v>9.8395209889374519E-3</v>
      </c>
      <c r="G22" s="38">
        <f t="shared" si="4"/>
        <v>6.2083180341370932E-8</v>
      </c>
      <c r="H22" s="38">
        <f t="shared" si="8"/>
        <v>0</v>
      </c>
      <c r="I22" s="38">
        <f t="shared" si="5"/>
        <v>0</v>
      </c>
      <c r="J22" s="38">
        <f t="shared" si="6"/>
        <v>0</v>
      </c>
    </row>
    <row r="23" spans="1:10">
      <c r="A23" s="17">
        <v>4.2</v>
      </c>
      <c r="B23" s="46">
        <f t="shared" si="7"/>
        <v>6.3095734448019279E-5</v>
      </c>
      <c r="C23">
        <f t="shared" si="0"/>
        <v>6.434693309117015E-11</v>
      </c>
      <c r="D23" s="38">
        <f t="shared" si="1"/>
        <v>3.90366146580848E-3</v>
      </c>
      <c r="E23" s="38">
        <f t="shared" si="2"/>
        <v>0.98055542691711206</v>
      </c>
      <c r="F23" s="38">
        <f t="shared" si="3"/>
        <v>1.5540756209517328E-2</v>
      </c>
      <c r="G23" s="38">
        <f t="shared" si="4"/>
        <v>1.5540756209517324E-7</v>
      </c>
      <c r="H23" s="38">
        <f t="shared" si="8"/>
        <v>0</v>
      </c>
      <c r="I23" s="38">
        <f t="shared" si="5"/>
        <v>0</v>
      </c>
      <c r="J23" s="38">
        <f t="shared" si="6"/>
        <v>0</v>
      </c>
    </row>
    <row r="24" spans="1:10">
      <c r="A24" s="17">
        <v>4.4000000000000004</v>
      </c>
      <c r="B24" s="46">
        <f t="shared" si="7"/>
        <v>3.9810717055349634E-5</v>
      </c>
      <c r="C24">
        <f t="shared" si="0"/>
        <v>2.5812927394023878E-11</v>
      </c>
      <c r="D24" s="38">
        <f t="shared" si="1"/>
        <v>2.444346334101827E-3</v>
      </c>
      <c r="E24" s="38">
        <f t="shared" si="2"/>
        <v>0.97311180292209332</v>
      </c>
      <c r="F24" s="38">
        <f t="shared" si="3"/>
        <v>2.4443463341018361E-2</v>
      </c>
      <c r="G24" s="38">
        <f t="shared" si="4"/>
        <v>3.8740278649352844E-7</v>
      </c>
      <c r="H24" s="38">
        <f t="shared" si="8"/>
        <v>0</v>
      </c>
      <c r="I24" s="38">
        <f t="shared" si="5"/>
        <v>0</v>
      </c>
      <c r="J24" s="38">
        <f t="shared" si="6"/>
        <v>0</v>
      </c>
    </row>
    <row r="25" spans="1:10">
      <c r="A25" s="17">
        <v>4.5999999999999996</v>
      </c>
      <c r="B25" s="46">
        <f t="shared" si="7"/>
        <v>2.5118864315095791E-5</v>
      </c>
      <c r="C25">
        <f t="shared" si="0"/>
        <v>1.0413966102478094E-11</v>
      </c>
      <c r="D25" s="38">
        <f t="shared" si="1"/>
        <v>1.5218920216035392E-3</v>
      </c>
      <c r="E25" s="38">
        <f t="shared" si="2"/>
        <v>0.96024894853656184</v>
      </c>
      <c r="F25" s="38">
        <f t="shared" si="3"/>
        <v>3.8228199192886156E-2</v>
      </c>
      <c r="G25" s="38">
        <f t="shared" si="4"/>
        <v>9.6024894853656153E-7</v>
      </c>
      <c r="H25" s="38">
        <f t="shared" si="8"/>
        <v>0</v>
      </c>
      <c r="I25" s="38">
        <f t="shared" si="5"/>
        <v>0</v>
      </c>
      <c r="J25" s="38">
        <f t="shared" si="6"/>
        <v>0</v>
      </c>
    </row>
    <row r="26" spans="1:10">
      <c r="A26" s="17">
        <v>4.8</v>
      </c>
      <c r="B26" s="46">
        <f t="shared" si="7"/>
        <v>1.5848931924611131E-5</v>
      </c>
      <c r="C26">
        <f t="shared" si="0"/>
        <v>4.2362514203914608E-12</v>
      </c>
      <c r="D26" s="38">
        <f t="shared" si="1"/>
        <v>9.3976284938420611E-4</v>
      </c>
      <c r="E26" s="38">
        <f t="shared" si="2"/>
        <v>0.93976284938420573</v>
      </c>
      <c r="F26" s="38">
        <f t="shared" si="3"/>
        <v>5.9295027188859831E-2</v>
      </c>
      <c r="G26" s="38">
        <f t="shared" si="4"/>
        <v>2.3605775502049663E-6</v>
      </c>
      <c r="H26" s="38">
        <f t="shared" si="8"/>
        <v>0</v>
      </c>
      <c r="I26" s="38">
        <f t="shared" si="5"/>
        <v>0</v>
      </c>
      <c r="J26" s="38">
        <f t="shared" si="6"/>
        <v>0</v>
      </c>
    </row>
    <row r="27" spans="1:10">
      <c r="A27" s="17">
        <v>5</v>
      </c>
      <c r="B27" s="46">
        <f t="shared" si="7"/>
        <v>1.0000000000000001E-5</v>
      </c>
      <c r="C27">
        <f t="shared" si="0"/>
        <v>1.7443925117072238E-12</v>
      </c>
      <c r="D27" s="38">
        <f t="shared" si="1"/>
        <v>5.7326547396222645E-4</v>
      </c>
      <c r="E27" s="38">
        <f t="shared" si="2"/>
        <v>0.90856454715572565</v>
      </c>
      <c r="F27" s="38">
        <f t="shared" si="3"/>
        <v>9.0856454715572549E-2</v>
      </c>
      <c r="G27" s="38">
        <f t="shared" si="4"/>
        <v>5.7326547396222537E-6</v>
      </c>
      <c r="H27" s="38">
        <f t="shared" si="8"/>
        <v>0</v>
      </c>
      <c r="I27" s="38">
        <f t="shared" si="5"/>
        <v>0</v>
      </c>
      <c r="J27" s="38">
        <f t="shared" si="6"/>
        <v>0</v>
      </c>
    </row>
    <row r="28" spans="1:10">
      <c r="A28" s="17">
        <v>5.2</v>
      </c>
      <c r="B28" s="46">
        <f t="shared" si="7"/>
        <v>6.3095734448019212E-6</v>
      </c>
      <c r="C28">
        <f t="shared" si="0"/>
        <v>7.3121853312334139E-13</v>
      </c>
      <c r="D28" s="38">
        <f t="shared" si="1"/>
        <v>3.4352061903850345E-4</v>
      </c>
      <c r="E28" s="38">
        <f t="shared" si="2"/>
        <v>0.86288478190658935</v>
      </c>
      <c r="F28" s="38">
        <f t="shared" si="3"/>
        <v>0.13675802167220483</v>
      </c>
      <c r="G28" s="38">
        <f t="shared" si="4"/>
        <v>1.3675802167220495E-5</v>
      </c>
      <c r="H28" s="38">
        <f t="shared" si="8"/>
        <v>0</v>
      </c>
      <c r="I28" s="38">
        <f t="shared" si="5"/>
        <v>0</v>
      </c>
      <c r="J28" s="38">
        <f t="shared" si="6"/>
        <v>0</v>
      </c>
    </row>
    <row r="29" spans="1:10">
      <c r="A29" s="17">
        <v>5.4</v>
      </c>
      <c r="B29" s="46">
        <f t="shared" si="7"/>
        <v>3.9810717055349657E-6</v>
      </c>
      <c r="C29">
        <f t="shared" si="0"/>
        <v>3.1435747333342417E-13</v>
      </c>
      <c r="D29" s="38">
        <f t="shared" si="1"/>
        <v>2.007133273434105E-4</v>
      </c>
      <c r="E29" s="38">
        <f t="shared" si="2"/>
        <v>0.79905414841063127</v>
      </c>
      <c r="F29" s="38">
        <f t="shared" si="3"/>
        <v>0.20071332734341102</v>
      </c>
      <c r="G29" s="38">
        <f t="shared" si="4"/>
        <v>3.1810918614279149E-5</v>
      </c>
      <c r="H29" s="38">
        <f t="shared" si="8"/>
        <v>0</v>
      </c>
      <c r="I29" s="38">
        <f t="shared" si="5"/>
        <v>0</v>
      </c>
      <c r="J29" s="38">
        <f t="shared" si="6"/>
        <v>0</v>
      </c>
    </row>
    <row r="30" spans="1:10">
      <c r="A30" s="17">
        <v>5.6</v>
      </c>
      <c r="B30" s="46">
        <f t="shared" si="7"/>
        <v>2.5118864315095806E-6</v>
      </c>
      <c r="C30">
        <f t="shared" si="0"/>
        <v>1.3983656598727426E-13</v>
      </c>
      <c r="D30" s="38">
        <f t="shared" si="1"/>
        <v>1.1333896690550501E-4</v>
      </c>
      <c r="E30" s="38">
        <f t="shared" si="2"/>
        <v>0.71512053584825874</v>
      </c>
      <c r="F30" s="38">
        <f t="shared" si="3"/>
        <v>0.284694613131251</v>
      </c>
      <c r="G30" s="38">
        <f t="shared" si="4"/>
        <v>7.1512053584825788E-5</v>
      </c>
      <c r="H30" s="38">
        <f t="shared" si="8"/>
        <v>0</v>
      </c>
      <c r="I30" s="38">
        <f t="shared" si="5"/>
        <v>0</v>
      </c>
      <c r="J30" s="38">
        <f t="shared" si="6"/>
        <v>0</v>
      </c>
    </row>
    <row r="31" spans="1:10">
      <c r="A31" s="17">
        <v>5.8</v>
      </c>
      <c r="B31" s="46">
        <f t="shared" si="7"/>
        <v>1.5848931924611111E-6</v>
      </c>
      <c r="C31">
        <f t="shared" si="0"/>
        <v>6.4943562442150859E-14</v>
      </c>
      <c r="D31" s="38">
        <f t="shared" si="1"/>
        <v>6.1300482385473308E-5</v>
      </c>
      <c r="E31" s="38">
        <f t="shared" si="2"/>
        <v>0.61300482385473365</v>
      </c>
      <c r="F31" s="38">
        <f t="shared" si="3"/>
        <v>0.38677989581293187</v>
      </c>
      <c r="G31" s="38">
        <f t="shared" si="4"/>
        <v>1.5397984994906287E-4</v>
      </c>
      <c r="H31" s="38">
        <f t="shared" si="8"/>
        <v>0</v>
      </c>
      <c r="I31" s="38">
        <f t="shared" si="5"/>
        <v>0</v>
      </c>
      <c r="J31" s="38">
        <f t="shared" si="6"/>
        <v>0</v>
      </c>
    </row>
    <row r="32" spans="1:10">
      <c r="A32" s="17">
        <v>6</v>
      </c>
      <c r="B32" s="46">
        <f t="shared" si="7"/>
        <v>9.9999999999999995E-7</v>
      </c>
      <c r="C32">
        <f t="shared" si="0"/>
        <v>3.1708863849222245E-14</v>
      </c>
      <c r="D32" s="38">
        <f t="shared" si="1"/>
        <v>3.1536923074729715E-5</v>
      </c>
      <c r="E32" s="38">
        <f t="shared" si="2"/>
        <v>0.49982654692308898</v>
      </c>
      <c r="F32" s="38">
        <f t="shared" si="3"/>
        <v>0.49982654692308898</v>
      </c>
      <c r="G32" s="38">
        <f t="shared" si="4"/>
        <v>3.1536923074729667E-4</v>
      </c>
      <c r="H32" s="38">
        <f t="shared" si="8"/>
        <v>0</v>
      </c>
      <c r="I32" s="38">
        <f t="shared" si="5"/>
        <v>0</v>
      </c>
      <c r="J32" s="38">
        <f t="shared" si="6"/>
        <v>0</v>
      </c>
    </row>
    <row r="33" spans="1:10">
      <c r="A33" s="17">
        <v>6.2</v>
      </c>
      <c r="B33" s="46">
        <f t="shared" si="7"/>
        <v>6.3095734448019254E-7</v>
      </c>
      <c r="C33">
        <f t="shared" si="0"/>
        <v>1.6319824633445049E-14</v>
      </c>
      <c r="D33" s="38">
        <f t="shared" si="1"/>
        <v>1.5391626368103458E-5</v>
      </c>
      <c r="E33" s="38">
        <f t="shared" si="2"/>
        <v>0.38662017432904172</v>
      </c>
      <c r="F33" s="38">
        <f t="shared" si="3"/>
        <v>0.61275168236222777</v>
      </c>
      <c r="G33" s="38">
        <f t="shared" si="4"/>
        <v>6.1275168236222795E-4</v>
      </c>
      <c r="H33" s="38">
        <f t="shared" si="8"/>
        <v>0</v>
      </c>
      <c r="I33" s="38">
        <f t="shared" si="5"/>
        <v>0</v>
      </c>
      <c r="J33" s="38">
        <f t="shared" si="6"/>
        <v>0</v>
      </c>
    </row>
    <row r="34" spans="1:10">
      <c r="A34" s="17">
        <v>6.4</v>
      </c>
      <c r="B34" s="46">
        <f t="shared" si="7"/>
        <v>3.9810717055349618E-7</v>
      </c>
      <c r="C34">
        <f t="shared" ref="C34:C65" si="9">(B34^$M$1)+($M$2*10^-$N$2)*B34^($M$1-1)+($M$3*10^-$N$2)*(10^-$N$3)*B34^($M$1-2)+($M$4*10^-$N$2)*(10^-$N$3)*(10^-$N$4)*B34^($M$1-3)+($M$5*10^-$N$2)*(10^-$N$3)*(10^-$N$4)*(10^-$N$5)*B34^($M$1-4)+($M$6*10^-$N$2)*(10^-$N$3)*(10^-$N$4)*(10^-$N$5)*(10^-$N$6)*B34^($M$1-5)+($M$7*10^-$N$2)*(10^-$N$3)*(10^-$N$4)*(10^-$N$5)*(10^-$N$6)*(10^-$N$7)*B34^($M$1-6)</f>
        <v>8.831522972045924E-15</v>
      </c>
      <c r="D34" s="38">
        <f t="shared" ref="D34:D65" si="10">(B34^$M$1)/C34</f>
        <v>7.1443775493460514E-6</v>
      </c>
      <c r="E34" s="38">
        <f t="shared" ref="E34:E65" si="11">($M$2*(10^-$N$2)*B34^($M$1-1))/C34</f>
        <v>0.28442279315360913</v>
      </c>
      <c r="F34" s="38">
        <f t="shared" ref="F34:F65" si="12">(($M$3*10^-$N$2)*(10^-$N$3)*B34^($M$1-2))/C34</f>
        <v>0.71443775493460848</v>
      </c>
      <c r="G34" s="38">
        <f t="shared" ref="G34:G65" si="13">(($M$4*10^-$N$2)*(10^-$N$3)*(10^-$N$4)*B34^($M$1-3))/C34</f>
        <v>1.1323075342330642E-3</v>
      </c>
      <c r="H34" s="38">
        <f t="shared" ref="H34:H65" si="14">(($M$5*10^-$N$2)*(10^-$N$3)*(10^-$N$4)*(10^-$N$5)*B34^($M$1-4))/C34</f>
        <v>0</v>
      </c>
      <c r="I34" s="38">
        <f t="shared" ref="I34:I65" si="15">(($M$6*10^-$N$2)*(10^-$N$3)*(10^-$N$4)*(10^-$N$5)*(10^-$N$6)*B34^($M$1-5))/C34</f>
        <v>0</v>
      </c>
      <c r="J34" s="38">
        <f t="shared" ref="J34:J65" si="16">(($M$7*10^-$N$2)*(10^-$N$3)*(10^-$N$4)*(10^-$N$5)*(10^-$N$6)*(10^-$N$7)*B34^($M$1-6))/C34</f>
        <v>0</v>
      </c>
    </row>
    <row r="35" spans="1:10">
      <c r="A35" s="17">
        <v>6.6</v>
      </c>
      <c r="B35" s="46">
        <f t="shared" si="7"/>
        <v>2.511886431509578E-7</v>
      </c>
      <c r="C35">
        <f t="shared" si="9"/>
        <v>4.9910875544668879E-15</v>
      </c>
      <c r="D35" s="38">
        <f t="shared" si="10"/>
        <v>3.1754465838666221E-6</v>
      </c>
      <c r="E35" s="38">
        <f t="shared" si="11"/>
        <v>0.20035713440951855</v>
      </c>
      <c r="F35" s="38">
        <f t="shared" si="12"/>
        <v>0.79763611879980245</v>
      </c>
      <c r="G35" s="38">
        <f t="shared" si="13"/>
        <v>2.0035713440951872E-3</v>
      </c>
      <c r="H35" s="38">
        <f t="shared" si="14"/>
        <v>0</v>
      </c>
      <c r="I35" s="38">
        <f t="shared" si="15"/>
        <v>0</v>
      </c>
      <c r="J35" s="38">
        <f t="shared" si="16"/>
        <v>0</v>
      </c>
    </row>
    <row r="36" spans="1:10">
      <c r="A36" s="17">
        <v>6.8</v>
      </c>
      <c r="B36" s="46">
        <f t="shared" si="7"/>
        <v>1.5848931924611122E-7</v>
      </c>
      <c r="C36">
        <f t="shared" si="9"/>
        <v>2.9199975831347784E-15</v>
      </c>
      <c r="D36" s="38">
        <f t="shared" si="10"/>
        <v>1.3633818495360065E-6</v>
      </c>
      <c r="E36" s="38">
        <f t="shared" si="11"/>
        <v>0.13633818495360067</v>
      </c>
      <c r="F36" s="38">
        <f t="shared" si="12"/>
        <v>0.8602357912957338</v>
      </c>
      <c r="G36" s="38">
        <f t="shared" si="13"/>
        <v>3.424660368815933E-3</v>
      </c>
      <c r="H36" s="38">
        <f t="shared" si="14"/>
        <v>0</v>
      </c>
      <c r="I36" s="38">
        <f t="shared" si="15"/>
        <v>0</v>
      </c>
      <c r="J36" s="38">
        <f t="shared" si="16"/>
        <v>0</v>
      </c>
    </row>
    <row r="37" spans="1:10">
      <c r="A37" s="17">
        <v>7</v>
      </c>
      <c r="B37" s="46">
        <f t="shared" si="7"/>
        <v>9.9999999999999995E-8</v>
      </c>
      <c r="C37">
        <f t="shared" si="9"/>
        <v>1.7533835117072233E-15</v>
      </c>
      <c r="D37" s="38">
        <f t="shared" si="10"/>
        <v>5.7032588325546995E-7</v>
      </c>
      <c r="E37" s="38">
        <f t="shared" si="11"/>
        <v>9.0390560985596557E-2</v>
      </c>
      <c r="F37" s="38">
        <f t="shared" si="12"/>
        <v>0.90390560985596557</v>
      </c>
      <c r="G37" s="38">
        <f t="shared" si="13"/>
        <v>5.703258832554692E-3</v>
      </c>
      <c r="H37" s="38">
        <f t="shared" si="14"/>
        <v>0</v>
      </c>
      <c r="I37" s="38">
        <f t="shared" si="15"/>
        <v>0</v>
      </c>
      <c r="J37" s="38">
        <f t="shared" si="16"/>
        <v>0</v>
      </c>
    </row>
    <row r="38" spans="1:10">
      <c r="A38" s="17">
        <v>7.2</v>
      </c>
      <c r="B38" s="46">
        <f t="shared" si="7"/>
        <v>6.3095734448019177E-8</v>
      </c>
      <c r="C38">
        <f t="shared" si="9"/>
        <v>1.073095985636659E-15</v>
      </c>
      <c r="D38" s="38">
        <f t="shared" si="10"/>
        <v>2.340784482591537E-7</v>
      </c>
      <c r="E38" s="38">
        <f t="shared" si="11"/>
        <v>5.8797847809098643E-2</v>
      </c>
      <c r="F38" s="38">
        <f t="shared" si="12"/>
        <v>0.93188308724005253</v>
      </c>
      <c r="G38" s="38">
        <f t="shared" si="13"/>
        <v>9.3188308724005391E-3</v>
      </c>
      <c r="H38" s="38">
        <f t="shared" si="14"/>
        <v>0</v>
      </c>
      <c r="I38" s="38">
        <f t="shared" si="15"/>
        <v>0</v>
      </c>
      <c r="J38" s="38">
        <f t="shared" si="16"/>
        <v>0</v>
      </c>
    </row>
    <row r="39" spans="1:10">
      <c r="A39" s="17">
        <v>7.4</v>
      </c>
      <c r="B39" s="46">
        <f t="shared" si="7"/>
        <v>3.981071705534957E-8</v>
      </c>
      <c r="C39">
        <f t="shared" si="9"/>
        <v>6.6607627189102033E-16</v>
      </c>
      <c r="D39" s="38">
        <f t="shared" si="10"/>
        <v>9.4727491596250638E-8</v>
      </c>
      <c r="E39" s="38">
        <f t="shared" si="11"/>
        <v>3.7711693653013655E-2</v>
      </c>
      <c r="F39" s="38">
        <f t="shared" si="12"/>
        <v>0.94727491596251312</v>
      </c>
      <c r="G39" s="38">
        <f t="shared" si="13"/>
        <v>1.5013295656981649E-2</v>
      </c>
      <c r="H39" s="38">
        <f t="shared" si="14"/>
        <v>0</v>
      </c>
      <c r="I39" s="38">
        <f t="shared" si="15"/>
        <v>0</v>
      </c>
      <c r="J39" s="38">
        <f t="shared" si="16"/>
        <v>0</v>
      </c>
    </row>
    <row r="40" spans="1:10">
      <c r="A40" s="17">
        <v>7.6</v>
      </c>
      <c r="B40" s="46">
        <f t="shared" si="7"/>
        <v>2.5118864315095751E-8</v>
      </c>
      <c r="C40">
        <f t="shared" si="9"/>
        <v>4.1810718640242801E-16</v>
      </c>
      <c r="D40" s="38">
        <f t="shared" si="10"/>
        <v>3.7906384869827251E-8</v>
      </c>
      <c r="E40" s="38">
        <f t="shared" si="11"/>
        <v>2.3917311936310411E-2</v>
      </c>
      <c r="F40" s="38">
        <f t="shared" si="12"/>
        <v>0.95216533822099425</v>
      </c>
      <c r="G40" s="38">
        <f t="shared" si="13"/>
        <v>2.3917311936310484E-2</v>
      </c>
      <c r="H40" s="38">
        <f t="shared" si="14"/>
        <v>0</v>
      </c>
      <c r="I40" s="38">
        <f t="shared" si="15"/>
        <v>0</v>
      </c>
      <c r="J40" s="38">
        <f t="shared" si="16"/>
        <v>0</v>
      </c>
    </row>
    <row r="41" spans="1:10">
      <c r="A41" s="17">
        <v>7.8</v>
      </c>
      <c r="B41" s="46">
        <f t="shared" si="7"/>
        <v>1.5848931924611133E-8</v>
      </c>
      <c r="C41">
        <f t="shared" si="9"/>
        <v>2.6516971883756443E-16</v>
      </c>
      <c r="D41" s="38">
        <f t="shared" si="10"/>
        <v>1.50132968537545E-8</v>
      </c>
      <c r="E41" s="38">
        <f t="shared" si="11"/>
        <v>1.5013296853754491E-2</v>
      </c>
      <c r="F41" s="38">
        <f t="shared" si="12"/>
        <v>0.94727499147377747</v>
      </c>
      <c r="G41" s="38">
        <f t="shared" si="13"/>
        <v>3.7711696659171345E-2</v>
      </c>
      <c r="H41" s="38">
        <f t="shared" si="14"/>
        <v>0</v>
      </c>
      <c r="I41" s="38">
        <f t="shared" si="15"/>
        <v>0</v>
      </c>
      <c r="J41" s="38">
        <f t="shared" si="16"/>
        <v>0</v>
      </c>
    </row>
    <row r="42" spans="1:10">
      <c r="A42" s="17">
        <v>8</v>
      </c>
      <c r="B42" s="46">
        <f t="shared" si="7"/>
        <v>1E-8</v>
      </c>
      <c r="C42">
        <f t="shared" si="9"/>
        <v>1.7007421343857233E-16</v>
      </c>
      <c r="D42" s="38">
        <f t="shared" si="10"/>
        <v>5.8797861226692172E-9</v>
      </c>
      <c r="E42" s="38">
        <f t="shared" si="11"/>
        <v>9.318832998945762E-3</v>
      </c>
      <c r="F42" s="38">
        <f t="shared" si="12"/>
        <v>0.93188329989457597</v>
      </c>
      <c r="G42" s="38">
        <f t="shared" si="13"/>
        <v>5.8797861226692068E-2</v>
      </c>
      <c r="H42" s="38">
        <f t="shared" si="14"/>
        <v>0</v>
      </c>
      <c r="I42" s="38">
        <f t="shared" si="15"/>
        <v>0</v>
      </c>
      <c r="J42" s="38">
        <f t="shared" si="16"/>
        <v>0</v>
      </c>
    </row>
    <row r="43" spans="1:10">
      <c r="A43" s="17">
        <v>8.1999999999999993</v>
      </c>
      <c r="B43" s="46">
        <f t="shared" si="7"/>
        <v>6.3095734448019329E-9</v>
      </c>
      <c r="C43">
        <f t="shared" si="9"/>
        <v>1.1063095759566875E-16</v>
      </c>
      <c r="D43" s="38">
        <f t="shared" si="10"/>
        <v>2.2705095265377347E-9</v>
      </c>
      <c r="E43" s="38">
        <f t="shared" si="11"/>
        <v>5.7032620723233736E-3</v>
      </c>
      <c r="F43" s="38">
        <f t="shared" si="12"/>
        <v>0.90390612332469755</v>
      </c>
      <c r="G43" s="38">
        <f t="shared" si="13"/>
        <v>9.0390612332469658E-2</v>
      </c>
      <c r="H43" s="38">
        <f t="shared" si="14"/>
        <v>0</v>
      </c>
      <c r="I43" s="38">
        <f t="shared" si="15"/>
        <v>0</v>
      </c>
      <c r="J43" s="38">
        <f t="shared" si="16"/>
        <v>0</v>
      </c>
    </row>
    <row r="44" spans="1:10">
      <c r="A44" s="17">
        <v>8.4</v>
      </c>
      <c r="B44" s="46">
        <f t="shared" si="7"/>
        <v>3.9810717055349665E-9</v>
      </c>
      <c r="C44">
        <f t="shared" si="9"/>
        <v>7.3346923154265862E-17</v>
      </c>
      <c r="D44" s="38">
        <f t="shared" si="10"/>
        <v>8.6023696338718717E-10</v>
      </c>
      <c r="E44" s="38">
        <f t="shared" si="11"/>
        <v>3.424665034996058E-3</v>
      </c>
      <c r="F44" s="38">
        <f t="shared" si="12"/>
        <v>0.86023696338718914</v>
      </c>
      <c r="G44" s="38">
        <f t="shared" si="13"/>
        <v>0.13633837071757771</v>
      </c>
      <c r="H44" s="38">
        <f t="shared" si="14"/>
        <v>0</v>
      </c>
      <c r="I44" s="38">
        <f t="shared" si="15"/>
        <v>0</v>
      </c>
      <c r="J44" s="38">
        <f t="shared" si="16"/>
        <v>0</v>
      </c>
    </row>
    <row r="45" spans="1:10">
      <c r="A45" s="17">
        <v>8.6</v>
      </c>
      <c r="B45" s="46">
        <f t="shared" si="7"/>
        <v>2.5118864315095812E-9</v>
      </c>
      <c r="C45">
        <f t="shared" si="9"/>
        <v>4.9910717071198632E-17</v>
      </c>
      <c r="D45" s="38">
        <f t="shared" si="10"/>
        <v>3.1754566663513044E-10</v>
      </c>
      <c r="E45" s="38">
        <f t="shared" si="11"/>
        <v>2.0035777057129437E-3</v>
      </c>
      <c r="F45" s="38">
        <f t="shared" si="12"/>
        <v>0.79763865140544732</v>
      </c>
      <c r="G45" s="38">
        <f t="shared" si="13"/>
        <v>0.20035777057129403</v>
      </c>
      <c r="H45" s="38">
        <f t="shared" si="14"/>
        <v>0</v>
      </c>
      <c r="I45" s="38">
        <f t="shared" si="15"/>
        <v>0</v>
      </c>
      <c r="J45" s="38">
        <f t="shared" si="16"/>
        <v>0</v>
      </c>
    </row>
    <row r="46" spans="1:10">
      <c r="A46" s="17">
        <v>8.8000000000000007</v>
      </c>
      <c r="B46" s="46">
        <f t="shared" si="7"/>
        <v>1.584893192461106E-9</v>
      </c>
      <c r="C46">
        <f t="shared" si="9"/>
        <v>3.5158675036132066E-17</v>
      </c>
      <c r="D46" s="38">
        <f t="shared" si="10"/>
        <v>1.132315623795159E-10</v>
      </c>
      <c r="E46" s="38">
        <f t="shared" si="11"/>
        <v>1.1323156237951634E-3</v>
      </c>
      <c r="F46" s="38">
        <f t="shared" si="12"/>
        <v>0.71444285910323313</v>
      </c>
      <c r="G46" s="38">
        <f t="shared" si="13"/>
        <v>0.28442482515974016</v>
      </c>
      <c r="H46" s="38">
        <f t="shared" si="14"/>
        <v>0</v>
      </c>
      <c r="I46" s="38">
        <f t="shared" si="15"/>
        <v>0</v>
      </c>
      <c r="J46" s="38">
        <f t="shared" si="16"/>
        <v>0</v>
      </c>
    </row>
    <row r="47" spans="1:10">
      <c r="A47" s="17">
        <v>9</v>
      </c>
      <c r="B47" s="46">
        <f t="shared" si="7"/>
        <v>1.0000000000000001E-9</v>
      </c>
      <c r="C47">
        <f t="shared" si="9"/>
        <v>2.5864780857535717E-17</v>
      </c>
      <c r="D47" s="38">
        <f t="shared" si="10"/>
        <v>3.8662612511895676E-11</v>
      </c>
      <c r="E47" s="38">
        <f t="shared" si="11"/>
        <v>6.1276111372865277E-4</v>
      </c>
      <c r="F47" s="38">
        <f t="shared" si="12"/>
        <v>0.61276111372865272</v>
      </c>
      <c r="G47" s="38">
        <f t="shared" si="13"/>
        <v>0.38662612511895605</v>
      </c>
      <c r="H47" s="38">
        <f t="shared" si="14"/>
        <v>0</v>
      </c>
      <c r="I47" s="38">
        <f t="shared" si="15"/>
        <v>0</v>
      </c>
      <c r="J47" s="38">
        <f t="shared" si="16"/>
        <v>0</v>
      </c>
    </row>
    <row r="48" spans="1:10">
      <c r="A48" s="17">
        <v>9.1999999999999993</v>
      </c>
      <c r="B48" s="46">
        <f t="shared" si="7"/>
        <v>6.309573444801927E-10</v>
      </c>
      <c r="C48">
        <f t="shared" si="9"/>
        <v>2.0006309573695958E-17</v>
      </c>
      <c r="D48" s="38">
        <f t="shared" si="10"/>
        <v>1.2555471174014872E-11</v>
      </c>
      <c r="E48" s="38">
        <f t="shared" si="11"/>
        <v>3.153791768321762E-4</v>
      </c>
      <c r="F48" s="38">
        <f t="shared" si="12"/>
        <v>0.49984231040530619</v>
      </c>
      <c r="G48" s="38">
        <f t="shared" si="13"/>
        <v>0.49984231040530619</v>
      </c>
      <c r="H48" s="38">
        <f t="shared" si="14"/>
        <v>0</v>
      </c>
      <c r="I48" s="38">
        <f t="shared" si="15"/>
        <v>0</v>
      </c>
      <c r="J48" s="38">
        <f t="shared" si="16"/>
        <v>0</v>
      </c>
    </row>
    <row r="49" spans="1:10">
      <c r="A49" s="17">
        <v>9.4</v>
      </c>
      <c r="B49" s="46">
        <f t="shared" si="7"/>
        <v>3.9810717055349621E-10</v>
      </c>
      <c r="C49">
        <f t="shared" si="9"/>
        <v>1.6312085331296501E-17</v>
      </c>
      <c r="D49" s="38">
        <f t="shared" si="10"/>
        <v>3.8680360705913445E-12</v>
      </c>
      <c r="E49" s="38">
        <f t="shared" si="11"/>
        <v>1.5398928956619905E-4</v>
      </c>
      <c r="F49" s="38">
        <f t="shared" si="12"/>
        <v>0.38680360705913625</v>
      </c>
      <c r="G49" s="38">
        <f t="shared" si="13"/>
        <v>0.61304240364742957</v>
      </c>
      <c r="H49" s="38">
        <f t="shared" si="14"/>
        <v>0</v>
      </c>
      <c r="I49" s="38">
        <f t="shared" si="15"/>
        <v>0</v>
      </c>
      <c r="J49" s="38">
        <f t="shared" si="16"/>
        <v>0</v>
      </c>
    </row>
    <row r="50" spans="1:10">
      <c r="A50" s="17">
        <v>9.6</v>
      </c>
      <c r="B50" s="46">
        <f t="shared" si="7"/>
        <v>2.5118864315095784E-10</v>
      </c>
      <c r="C50">
        <f t="shared" si="9"/>
        <v>1.3982071705550799E-17</v>
      </c>
      <c r="D50" s="38">
        <f t="shared" si="10"/>
        <v>1.1335181408288138E-12</v>
      </c>
      <c r="E50" s="38">
        <f t="shared" si="11"/>
        <v>7.1520159605747407E-5</v>
      </c>
      <c r="F50" s="38">
        <f t="shared" si="12"/>
        <v>0.28472688378178646</v>
      </c>
      <c r="G50" s="38">
        <f t="shared" si="13"/>
        <v>0.71520159605747435</v>
      </c>
      <c r="H50" s="38">
        <f t="shared" si="14"/>
        <v>0</v>
      </c>
      <c r="I50" s="38">
        <f t="shared" si="15"/>
        <v>0</v>
      </c>
      <c r="J50" s="38">
        <f t="shared" si="16"/>
        <v>0</v>
      </c>
    </row>
    <row r="51" spans="1:10">
      <c r="A51" s="17">
        <v>9.8000000000000007</v>
      </c>
      <c r="B51" s="46">
        <f t="shared" si="7"/>
        <v>1.5848931924611098E-10</v>
      </c>
      <c r="C51">
        <f t="shared" si="9"/>
        <v>1.251228453868409E-17</v>
      </c>
      <c r="D51" s="38">
        <f t="shared" si="10"/>
        <v>3.1817304771376562E-13</v>
      </c>
      <c r="E51" s="38">
        <f t="shared" si="11"/>
        <v>3.181730477137661E-5</v>
      </c>
      <c r="F51" s="38">
        <f t="shared" si="12"/>
        <v>0.20075362127064816</v>
      </c>
      <c r="G51" s="38">
        <f t="shared" si="13"/>
        <v>0.79921456142426239</v>
      </c>
      <c r="H51" s="38">
        <f t="shared" si="14"/>
        <v>0</v>
      </c>
      <c r="I51" s="38">
        <f t="shared" si="15"/>
        <v>0</v>
      </c>
      <c r="J51" s="38">
        <f t="shared" si="16"/>
        <v>0</v>
      </c>
    </row>
    <row r="52" spans="1:10">
      <c r="A52" s="17">
        <v>10</v>
      </c>
      <c r="B52" s="46">
        <f t="shared" si="7"/>
        <v>1E-10</v>
      </c>
      <c r="C52">
        <f t="shared" si="9"/>
        <v>1.1585051681781343E-17</v>
      </c>
      <c r="D52" s="38">
        <f t="shared" si="10"/>
        <v>8.6318130248188755E-14</v>
      </c>
      <c r="E52" s="38">
        <f t="shared" si="11"/>
        <v>1.3680501701632598E-5</v>
      </c>
      <c r="F52" s="38">
        <f t="shared" si="12"/>
        <v>0.13680501701632597</v>
      </c>
      <c r="G52" s="38">
        <f t="shared" si="13"/>
        <v>0.86318130248188607</v>
      </c>
      <c r="H52" s="38">
        <f t="shared" si="14"/>
        <v>0</v>
      </c>
      <c r="I52" s="38">
        <f t="shared" si="15"/>
        <v>0</v>
      </c>
      <c r="J52" s="38">
        <f t="shared" si="16"/>
        <v>0</v>
      </c>
    </row>
    <row r="53" spans="1:10">
      <c r="A53" s="17">
        <v>10.199999999999999</v>
      </c>
      <c r="B53" s="46">
        <f t="shared" si="7"/>
        <v>6.3095734448019192E-11</v>
      </c>
      <c r="C53">
        <f t="shared" si="9"/>
        <v>1.100006309573468E-17</v>
      </c>
      <c r="D53" s="38">
        <f t="shared" si="10"/>
        <v>2.2835200213383852E-14</v>
      </c>
      <c r="E53" s="38">
        <f t="shared" si="11"/>
        <v>5.7359429576803651E-6</v>
      </c>
      <c r="F53" s="38">
        <f t="shared" si="12"/>
        <v>9.0908569459728944E-2</v>
      </c>
      <c r="G53" s="38">
        <f t="shared" si="13"/>
        <v>0.90908569459729049</v>
      </c>
      <c r="H53" s="38">
        <f t="shared" si="14"/>
        <v>0</v>
      </c>
      <c r="I53" s="38">
        <f t="shared" si="15"/>
        <v>0</v>
      </c>
      <c r="J53" s="38">
        <f t="shared" si="16"/>
        <v>0</v>
      </c>
    </row>
    <row r="54" spans="1:10">
      <c r="A54" s="17">
        <v>10.4</v>
      </c>
      <c r="B54" s="46">
        <f t="shared" si="7"/>
        <v>3.9810717055349579E-11</v>
      </c>
      <c r="C54">
        <f t="shared" si="9"/>
        <v>1.0630982463344552E-17</v>
      </c>
      <c r="D54" s="38">
        <f t="shared" si="10"/>
        <v>5.9350802868475842E-15</v>
      </c>
      <c r="E54" s="38">
        <f t="shared" si="11"/>
        <v>2.362798020004738E-6</v>
      </c>
      <c r="F54" s="38">
        <f t="shared" si="12"/>
        <v>5.9350802868476243E-2</v>
      </c>
      <c r="G54" s="38">
        <f t="shared" si="13"/>
        <v>0.94064683433349783</v>
      </c>
      <c r="H54" s="38">
        <f t="shared" si="14"/>
        <v>0</v>
      </c>
      <c r="I54" s="38">
        <f t="shared" si="15"/>
        <v>0</v>
      </c>
      <c r="J54" s="38">
        <f t="shared" si="16"/>
        <v>0</v>
      </c>
    </row>
    <row r="55" spans="1:10">
      <c r="A55" s="17">
        <v>10.6</v>
      </c>
      <c r="B55" s="46">
        <f t="shared" si="7"/>
        <v>2.5118864315095759E-11</v>
      </c>
      <c r="C55">
        <f t="shared" si="9"/>
        <v>1.0398117170553496E-17</v>
      </c>
      <c r="D55" s="38">
        <f t="shared" si="10"/>
        <v>1.5242117072400144E-15</v>
      </c>
      <c r="E55" s="38">
        <f t="shared" si="11"/>
        <v>9.6171257122578215E-7</v>
      </c>
      <c r="F55" s="38">
        <f t="shared" si="12"/>
        <v>3.828646706164255E-2</v>
      </c>
      <c r="G55" s="38">
        <f t="shared" si="13"/>
        <v>0.96171257122578468</v>
      </c>
      <c r="H55" s="38">
        <f t="shared" si="14"/>
        <v>0</v>
      </c>
      <c r="I55" s="38">
        <f t="shared" si="15"/>
        <v>0</v>
      </c>
      <c r="J55" s="38">
        <f t="shared" si="16"/>
        <v>0</v>
      </c>
    </row>
    <row r="56" spans="1:10">
      <c r="A56" s="17">
        <v>10.8</v>
      </c>
      <c r="B56" s="46">
        <f t="shared" si="7"/>
        <v>1.5848931924611082E-11</v>
      </c>
      <c r="C56">
        <f t="shared" si="9"/>
        <v>1.0251192624222651E-17</v>
      </c>
      <c r="D56" s="38">
        <f t="shared" si="10"/>
        <v>3.8835205341162124E-16</v>
      </c>
      <c r="E56" s="38">
        <f t="shared" si="11"/>
        <v>3.8835205341162227E-7</v>
      </c>
      <c r="F56" s="38">
        <f t="shared" si="12"/>
        <v>2.4503358034402817E-2</v>
      </c>
      <c r="G56" s="38">
        <f t="shared" si="13"/>
        <v>0.97549625361354331</v>
      </c>
      <c r="H56" s="38">
        <f t="shared" si="14"/>
        <v>0</v>
      </c>
      <c r="I56" s="38">
        <f t="shared" si="15"/>
        <v>0</v>
      </c>
      <c r="J56" s="38">
        <f t="shared" si="16"/>
        <v>0</v>
      </c>
    </row>
    <row r="57" spans="1:10">
      <c r="A57" s="17">
        <v>11</v>
      </c>
      <c r="B57" s="46">
        <f t="shared" si="7"/>
        <v>9.9999999999999994E-12</v>
      </c>
      <c r="C57">
        <f t="shared" si="9"/>
        <v>1.0158490904139288E-17</v>
      </c>
      <c r="D57" s="38">
        <f t="shared" si="10"/>
        <v>9.8439818417569194E-17</v>
      </c>
      <c r="E57" s="38">
        <f t="shared" si="11"/>
        <v>1.5601659807711347E-7</v>
      </c>
      <c r="F57" s="38">
        <f t="shared" si="12"/>
        <v>1.5601659807711344E-2</v>
      </c>
      <c r="G57" s="38">
        <f t="shared" si="13"/>
        <v>0.98439818417569047</v>
      </c>
      <c r="H57" s="38">
        <f t="shared" si="14"/>
        <v>0</v>
      </c>
      <c r="I57" s="38">
        <f t="shared" si="15"/>
        <v>0</v>
      </c>
      <c r="J57" s="38">
        <f t="shared" si="16"/>
        <v>0</v>
      </c>
    </row>
    <row r="58" spans="1:10">
      <c r="A58" s="17">
        <v>11.2</v>
      </c>
      <c r="B58" s="46">
        <f t="shared" si="7"/>
        <v>6.3095734448019345E-12</v>
      </c>
      <c r="C58">
        <f t="shared" si="9"/>
        <v>1.0100000630957328E-17</v>
      </c>
      <c r="D58" s="38">
        <f t="shared" si="10"/>
        <v>2.4870161134549291E-17</v>
      </c>
      <c r="E58" s="38">
        <f t="shared" si="11"/>
        <v>6.2471020303331204E-8</v>
      </c>
      <c r="F58" s="38">
        <f t="shared" si="12"/>
        <v>9.9009894804849598E-3</v>
      </c>
      <c r="G58" s="38">
        <f t="shared" si="13"/>
        <v>0.99009894804849474</v>
      </c>
      <c r="H58" s="38">
        <f t="shared" si="14"/>
        <v>0</v>
      </c>
      <c r="I58" s="38">
        <f t="shared" si="15"/>
        <v>0</v>
      </c>
      <c r="J58" s="38">
        <f t="shared" si="16"/>
        <v>0</v>
      </c>
    </row>
    <row r="59" spans="1:10">
      <c r="A59" s="17">
        <v>11.4</v>
      </c>
      <c r="B59" s="46">
        <f t="shared" si="7"/>
        <v>3.9810717055349533E-12</v>
      </c>
      <c r="C59">
        <f t="shared" si="9"/>
        <v>1.0063095985636646E-17</v>
      </c>
      <c r="D59" s="38">
        <f t="shared" si="10"/>
        <v>6.2700121849256748E-18</v>
      </c>
      <c r="E59" s="38">
        <f t="shared" si="11"/>
        <v>2.4961368102767221E-8</v>
      </c>
      <c r="F59" s="38">
        <f t="shared" si="12"/>
        <v>6.2700121849257303E-3</v>
      </c>
      <c r="G59" s="38">
        <f t="shared" si="13"/>
        <v>0.99372996285370618</v>
      </c>
      <c r="H59" s="38">
        <f t="shared" si="14"/>
        <v>0</v>
      </c>
      <c r="I59" s="38">
        <f t="shared" si="15"/>
        <v>0</v>
      </c>
      <c r="J59" s="38">
        <f t="shared" si="16"/>
        <v>0</v>
      </c>
    </row>
    <row r="60" spans="1:10">
      <c r="A60" s="17">
        <v>11.6</v>
      </c>
      <c r="B60" s="46">
        <f t="shared" si="7"/>
        <v>2.5118864315095726E-12</v>
      </c>
      <c r="C60">
        <f t="shared" si="9"/>
        <v>1.0039810817055334E-17</v>
      </c>
      <c r="D60" s="38">
        <f t="shared" si="10"/>
        <v>1.5786086225536536E-18</v>
      </c>
      <c r="E60" s="38">
        <f t="shared" si="11"/>
        <v>9.960347044599912E-9</v>
      </c>
      <c r="F60" s="38">
        <f t="shared" si="12"/>
        <v>3.9652855796565717E-3</v>
      </c>
      <c r="G60" s="38">
        <f t="shared" si="13"/>
        <v>0.99603470445999631</v>
      </c>
      <c r="H60" s="38">
        <f t="shared" si="14"/>
        <v>0</v>
      </c>
      <c r="I60" s="38">
        <f t="shared" si="15"/>
        <v>0</v>
      </c>
      <c r="J60" s="38">
        <f t="shared" si="16"/>
        <v>0</v>
      </c>
    </row>
    <row r="61" spans="1:10">
      <c r="A61" s="17">
        <v>11.8</v>
      </c>
      <c r="B61" s="46">
        <f t="shared" si="7"/>
        <v>1.5848931924611065E-12</v>
      </c>
      <c r="C61">
        <f t="shared" si="9"/>
        <v>1.0025118904125797E-17</v>
      </c>
      <c r="D61" s="38">
        <f t="shared" si="10"/>
        <v>3.9710967456919906E-19</v>
      </c>
      <c r="E61" s="38">
        <f t="shared" si="11"/>
        <v>3.9710967456920052E-9</v>
      </c>
      <c r="F61" s="38">
        <f t="shared" si="12"/>
        <v>2.5055926573357753E-3</v>
      </c>
      <c r="G61" s="38">
        <f t="shared" si="13"/>
        <v>0.99749440337156747</v>
      </c>
      <c r="H61" s="38">
        <f t="shared" si="14"/>
        <v>0</v>
      </c>
      <c r="I61" s="38">
        <f t="shared" si="15"/>
        <v>0</v>
      </c>
      <c r="J61" s="38">
        <f t="shared" si="16"/>
        <v>0</v>
      </c>
    </row>
    <row r="62" spans="1:10">
      <c r="A62" s="17">
        <v>12</v>
      </c>
      <c r="B62" s="46">
        <f t="shared" si="7"/>
        <v>9.9999999999999998E-13</v>
      </c>
      <c r="C62">
        <f t="shared" si="9"/>
        <v>1.0015848947773526E-17</v>
      </c>
      <c r="D62" s="38">
        <f t="shared" si="10"/>
        <v>9.9841761313931852E-20</v>
      </c>
      <c r="E62" s="38">
        <f t="shared" si="11"/>
        <v>1.5823852782977783E-9</v>
      </c>
      <c r="F62" s="38">
        <f t="shared" si="12"/>
        <v>1.5823852782977784E-3</v>
      </c>
      <c r="G62" s="38">
        <f t="shared" si="13"/>
        <v>0.99841761313931698</v>
      </c>
      <c r="H62" s="38">
        <f t="shared" si="14"/>
        <v>0</v>
      </c>
      <c r="I62" s="38">
        <f t="shared" si="15"/>
        <v>0</v>
      </c>
      <c r="J62" s="38">
        <f t="shared" si="16"/>
        <v>0</v>
      </c>
    </row>
    <row r="63" spans="1:10">
      <c r="A63" s="17">
        <v>12.2</v>
      </c>
      <c r="B63" s="46">
        <f t="shared" si="7"/>
        <v>6.3095734448019283E-13</v>
      </c>
      <c r="C63">
        <f t="shared" si="9"/>
        <v>1.0010000006309557E-17</v>
      </c>
      <c r="D63" s="38">
        <f t="shared" si="10"/>
        <v>2.5093770528733955E-20</v>
      </c>
      <c r="E63" s="38">
        <f t="shared" si="11"/>
        <v>6.3032701706541806E-10</v>
      </c>
      <c r="F63" s="38">
        <f t="shared" si="12"/>
        <v>9.9900099837130197E-4</v>
      </c>
      <c r="G63" s="38">
        <f t="shared" si="13"/>
        <v>0.99900099837130163</v>
      </c>
      <c r="H63" s="38">
        <f t="shared" si="14"/>
        <v>0</v>
      </c>
      <c r="I63" s="38">
        <f t="shared" si="15"/>
        <v>0</v>
      </c>
      <c r="J63" s="38">
        <f t="shared" si="16"/>
        <v>0</v>
      </c>
    </row>
    <row r="64" spans="1:10">
      <c r="A64" s="17">
        <v>12.4</v>
      </c>
      <c r="B64" s="46">
        <f t="shared" si="7"/>
        <v>3.9810717055349631E-13</v>
      </c>
      <c r="C64">
        <f t="shared" si="9"/>
        <v>1.0006309575956672E-17</v>
      </c>
      <c r="D64" s="38">
        <f t="shared" si="10"/>
        <v>6.3055948818160067E-21</v>
      </c>
      <c r="E64" s="38">
        <f t="shared" si="11"/>
        <v>2.5103025370563885E-10</v>
      </c>
      <c r="F64" s="38">
        <f t="shared" si="12"/>
        <v>6.3055948818160304E-4</v>
      </c>
      <c r="G64" s="38">
        <f t="shared" si="13"/>
        <v>0.99936944026078811</v>
      </c>
      <c r="H64" s="38">
        <f t="shared" si="14"/>
        <v>0</v>
      </c>
      <c r="I64" s="38">
        <f t="shared" si="15"/>
        <v>0</v>
      </c>
      <c r="J64" s="38">
        <f t="shared" si="16"/>
        <v>0</v>
      </c>
    </row>
    <row r="65" spans="1:10">
      <c r="A65" s="17">
        <v>12.6</v>
      </c>
      <c r="B65" s="46">
        <f t="shared" si="7"/>
        <v>2.511886431509579E-13</v>
      </c>
      <c r="C65">
        <f t="shared" si="9"/>
        <v>1.0003981072705518E-17</v>
      </c>
      <c r="D65" s="38">
        <f t="shared" si="10"/>
        <v>1.5842624860469535E-21</v>
      </c>
      <c r="E65" s="38">
        <f t="shared" si="11"/>
        <v>9.996020511557748E-11</v>
      </c>
      <c r="F65" s="38">
        <f t="shared" si="12"/>
        <v>3.9794874426509787E-4</v>
      </c>
      <c r="G65" s="38">
        <f t="shared" si="13"/>
        <v>0.99960205115577472</v>
      </c>
      <c r="H65" s="38">
        <f t="shared" si="14"/>
        <v>0</v>
      </c>
      <c r="I65" s="38">
        <f t="shared" si="15"/>
        <v>0</v>
      </c>
      <c r="J65" s="38">
        <f t="shared" si="16"/>
        <v>0</v>
      </c>
    </row>
    <row r="66" spans="1:10">
      <c r="A66" s="17">
        <v>12.8</v>
      </c>
      <c r="B66" s="46">
        <f t="shared" si="7"/>
        <v>1.5848931924611046E-13</v>
      </c>
      <c r="C66">
        <f t="shared" ref="C66:C72" si="17">(B66^$M$1)+($M$2*10^-$N$2)*B66^($M$1-1)+($M$3*10^-$N$2)*(10^-$N$3)*B66^($M$1-2)+($M$4*10^-$N$2)*(10^-$N$3)*(10^-$N$4)*B66^($M$1-3)+($M$5*10^-$N$2)*(10^-$N$3)*(10^-$N$4)*(10^-$N$5)*B66^($M$1-4)+($M$6*10^-$N$2)*(10^-$N$3)*(10^-$N$4)*(10^-$N$5)*(10^-$N$6)*B66^($M$1-5)+($M$7*10^-$N$2)*(10^-$N$3)*(10^-$N$4)*(10^-$N$5)*(10^-$N$6)*(10^-$N$7)*B66^($M$1-6)</f>
        <v>1.0002511886829601E-17</v>
      </c>
      <c r="D66" s="38">
        <f t="shared" ref="D66:D72" si="18">(B66^$M$1)/C66</f>
        <v>3.980071956502065E-22</v>
      </c>
      <c r="E66" s="38">
        <f t="shared" ref="E66:E72" si="19">($M$2*(10^-$N$2)*B66^($M$1-1))/C66</f>
        <v>3.9800719565020848E-11</v>
      </c>
      <c r="F66" s="38">
        <f t="shared" ref="F66:F72" si="20">(($M$3*10^-$N$2)*(10^-$N$3)*B66^($M$1-2))/C66</f>
        <v>2.511255632514657E-4</v>
      </c>
      <c r="G66" s="38">
        <f t="shared" ref="G66:G72" si="21">(($M$4*10^-$N$2)*(10^-$N$3)*(10^-$N$4)*B66^($M$1-3))/C66</f>
        <v>0.99974887439694782</v>
      </c>
      <c r="H66" s="38">
        <f t="shared" ref="H66:H72" si="22">(($M$5*10^-$N$2)*(10^-$N$3)*(10^-$N$4)*(10^-$N$5)*B66^($M$1-4))/C66</f>
        <v>0</v>
      </c>
      <c r="I66" s="38">
        <f t="shared" ref="I66:I72" si="23">(($M$6*10^-$N$2)*(10^-$N$3)*(10^-$N$4)*(10^-$N$5)*(10^-$N$6)*B66^($M$1-5))/C66</f>
        <v>0</v>
      </c>
      <c r="J66" s="38">
        <f t="shared" ref="J66:J72" si="24">(($M$7*10^-$N$2)*(10^-$N$3)*(10^-$N$4)*(10^-$N$5)*(10^-$N$6)*(10^-$N$7)*B66^($M$1-6))/C66</f>
        <v>0</v>
      </c>
    </row>
    <row r="67" spans="1:10">
      <c r="A67" s="17">
        <v>13</v>
      </c>
      <c r="B67" s="46">
        <f t="shared" ref="B67:B72" si="25">10^-A67</f>
        <v>1E-13</v>
      </c>
      <c r="C67">
        <f t="shared" si="17"/>
        <v>1.0001584893350935E-17</v>
      </c>
      <c r="D67" s="38">
        <f t="shared" si="18"/>
        <v>9.9984153577979551E-23</v>
      </c>
      <c r="E67" s="38">
        <f t="shared" si="19"/>
        <v>1.5846420435972615E-11</v>
      </c>
      <c r="F67" s="38">
        <f t="shared" si="20"/>
        <v>1.5846420435972614E-4</v>
      </c>
      <c r="G67" s="38">
        <f t="shared" si="21"/>
        <v>0.99984153577979384</v>
      </c>
      <c r="H67" s="38">
        <f t="shared" si="22"/>
        <v>0</v>
      </c>
      <c r="I67" s="38">
        <f t="shared" si="23"/>
        <v>0</v>
      </c>
      <c r="J67" s="38">
        <f t="shared" si="24"/>
        <v>0</v>
      </c>
    </row>
    <row r="68" spans="1:10">
      <c r="A68" s="17">
        <v>13.2</v>
      </c>
      <c r="B68" s="46">
        <f t="shared" si="25"/>
        <v>6.3095734448019215E-14</v>
      </c>
      <c r="C68">
        <f t="shared" si="17"/>
        <v>1.0001000000063079E-17</v>
      </c>
      <c r="D68" s="38">
        <f t="shared" si="18"/>
        <v>2.5116352679669271E-23</v>
      </c>
      <c r="E68" s="38">
        <f t="shared" si="19"/>
        <v>6.3089425505070591E-12</v>
      </c>
      <c r="F68" s="38">
        <f t="shared" si="20"/>
        <v>9.9990000999269091E-5</v>
      </c>
      <c r="G68" s="38">
        <f t="shared" si="21"/>
        <v>0.9999000099926918</v>
      </c>
      <c r="H68" s="38">
        <f t="shared" si="22"/>
        <v>0</v>
      </c>
      <c r="I68" s="38">
        <f t="shared" si="23"/>
        <v>0</v>
      </c>
      <c r="J68" s="38">
        <f t="shared" si="24"/>
        <v>0</v>
      </c>
    </row>
    <row r="69" spans="1:10">
      <c r="A69" s="17">
        <v>13.4</v>
      </c>
      <c r="B69" s="46">
        <f t="shared" si="25"/>
        <v>3.9810717055349592E-14</v>
      </c>
      <c r="C69">
        <f t="shared" si="17"/>
        <v>1.0000630957369583E-17</v>
      </c>
      <c r="D69" s="38">
        <f t="shared" si="18"/>
        <v>6.3091753627327591E-24</v>
      </c>
      <c r="E69" s="38">
        <f t="shared" si="19"/>
        <v>2.5117279521833798E-12</v>
      </c>
      <c r="F69" s="38">
        <f t="shared" si="20"/>
        <v>6.3091753627327965E-5</v>
      </c>
      <c r="G69" s="38">
        <f t="shared" si="21"/>
        <v>0.99993690824386094</v>
      </c>
      <c r="H69" s="38">
        <f t="shared" si="22"/>
        <v>0</v>
      </c>
      <c r="I69" s="38">
        <f t="shared" si="23"/>
        <v>0</v>
      </c>
      <c r="J69" s="38">
        <f t="shared" si="24"/>
        <v>0</v>
      </c>
    </row>
    <row r="70" spans="1:10">
      <c r="A70" s="17">
        <v>13.6</v>
      </c>
      <c r="B70" s="46">
        <f t="shared" si="25"/>
        <v>2.511886431509576E-14</v>
      </c>
      <c r="C70">
        <f t="shared" si="17"/>
        <v>1.0000398107180538E-17</v>
      </c>
      <c r="D70" s="38">
        <f t="shared" si="18"/>
        <v>1.5848300992368616E-24</v>
      </c>
      <c r="E70" s="38">
        <f t="shared" si="19"/>
        <v>9.9996019086677233E-13</v>
      </c>
      <c r="F70" s="38">
        <f t="shared" si="20"/>
        <v>3.9809132225210644E-5</v>
      </c>
      <c r="G70" s="38">
        <f t="shared" si="21"/>
        <v>0.99996019086677479</v>
      </c>
      <c r="H70" s="38">
        <f t="shared" si="22"/>
        <v>0</v>
      </c>
      <c r="I70" s="38">
        <f t="shared" si="23"/>
        <v>0</v>
      </c>
      <c r="J70" s="38">
        <f t="shared" si="24"/>
        <v>0</v>
      </c>
    </row>
    <row r="71" spans="1:10">
      <c r="A71" s="17">
        <v>13.8</v>
      </c>
      <c r="B71" s="46">
        <f t="shared" si="25"/>
        <v>1.5848931924611084E-14</v>
      </c>
      <c r="C71">
        <f t="shared" si="17"/>
        <v>1.0000251188647115E-17</v>
      </c>
      <c r="D71" s="38">
        <f t="shared" si="18"/>
        <v>3.9809717080451794E-25</v>
      </c>
      <c r="E71" s="38">
        <f t="shared" si="19"/>
        <v>3.9809717080451896E-13</v>
      </c>
      <c r="F71" s="38">
        <f t="shared" si="20"/>
        <v>2.51182333735898E-5</v>
      </c>
      <c r="G71" s="38">
        <f t="shared" si="21"/>
        <v>0.9999748817662284</v>
      </c>
      <c r="H71" s="38">
        <f t="shared" si="22"/>
        <v>0</v>
      </c>
      <c r="I71" s="38">
        <f t="shared" si="23"/>
        <v>0</v>
      </c>
      <c r="J71" s="38">
        <f t="shared" si="24"/>
        <v>0</v>
      </c>
    </row>
    <row r="72" spans="1:10" ht="15" thickBot="1">
      <c r="A72" s="18">
        <v>14</v>
      </c>
      <c r="B72" s="47">
        <f t="shared" si="25"/>
        <v>1E-14</v>
      </c>
      <c r="C72">
        <f t="shared" si="17"/>
        <v>1.0000158489320815E-17</v>
      </c>
      <c r="D72" s="38">
        <f t="shared" si="18"/>
        <v>9.9998415131910316E-26</v>
      </c>
      <c r="E72" s="38">
        <f t="shared" si="19"/>
        <v>1.5848680739946494E-13</v>
      </c>
      <c r="F72" s="38">
        <f t="shared" si="20"/>
        <v>1.5848680739946493E-5</v>
      </c>
      <c r="G72" s="38">
        <f t="shared" si="21"/>
        <v>0.99998415131910157</v>
      </c>
      <c r="H72" s="38">
        <f t="shared" si="22"/>
        <v>0</v>
      </c>
      <c r="I72" s="38">
        <f t="shared" si="23"/>
        <v>0</v>
      </c>
      <c r="J72" s="38">
        <f t="shared" si="24"/>
        <v>0</v>
      </c>
    </row>
  </sheetData>
  <mergeCells count="1">
    <mergeCell ref="M1:N1"/>
  </mergeCells>
  <phoneticPr fontId="1" type="noConversion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927893-E668-41ED-B0A3-8A25ADD64DE9}">
          <x14:formula1>
            <xm:f>Sheet1!$A$1:$A$2</xm:f>
          </x14:formula1>
          <xm:sqref>M2:M7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9949-88C7-49EF-BAD8-14C4EE5D1931}">
  <dimension ref="A1:A2"/>
  <sheetViews>
    <sheetView workbookViewId="0">
      <selection activeCell="B22" sqref="B22"/>
    </sheetView>
  </sheetViews>
  <sheetFormatPr defaultRowHeight="14.5"/>
  <sheetData>
    <row r="1" spans="1:1">
      <c r="A1">
        <v>1</v>
      </c>
    </row>
    <row r="2" spans="1:1">
      <c r="A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6F21-8EC3-4DCF-8CF6-5CF0A1EDAF75}">
  <dimension ref="A1:AA72"/>
  <sheetViews>
    <sheetView tabSelected="1" workbookViewId="0">
      <selection activeCell="G19" sqref="G19"/>
    </sheetView>
  </sheetViews>
  <sheetFormatPr defaultRowHeight="14.5"/>
  <sheetData>
    <row r="1" spans="1:27" ht="15" thickBot="1">
      <c r="A1" s="19" t="s">
        <v>0</v>
      </c>
      <c r="B1" s="20" t="s">
        <v>26</v>
      </c>
      <c r="C1" s="19" t="s">
        <v>40</v>
      </c>
      <c r="F1" s="24" t="s">
        <v>9</v>
      </c>
      <c r="G1" s="43">
        <v>3</v>
      </c>
      <c r="H1" s="44"/>
      <c r="J1" t="s">
        <v>1</v>
      </c>
      <c r="K1" t="s">
        <v>2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27" ht="16.5">
      <c r="A2" s="21">
        <v>0</v>
      </c>
      <c r="B2" s="22">
        <v>1.007957438700092</v>
      </c>
      <c r="C2" s="22">
        <f t="shared" ref="C2:C33" si="0">$G$8*$H$8*$H$15*L2+$G$9*$H$9*$H$15*M2+$G$10*$H$10*$H$15*N2+$G$11*$H$11*$H$15*O2+$G$12*$H$12*$H$15*P2+$G$13*$H$13*$H$15*Q2+$G$14*$H$14*$H$15*R2</f>
        <v>1.0001088426320588</v>
      </c>
      <c r="D2" s="22">
        <f>(B2-C2)^2</f>
        <v>6.16004602391467E-5</v>
      </c>
      <c r="F2" s="12" t="s">
        <v>27</v>
      </c>
      <c r="G2" s="25">
        <v>1</v>
      </c>
      <c r="H2" s="26">
        <v>1.7679360147483609</v>
      </c>
      <c r="J2">
        <f>10^-A2</f>
        <v>1</v>
      </c>
      <c r="K2">
        <f t="shared" ref="K2:K33" si="1">(J2^$G$1)+($G$2*10^-$H$2)*J2^($G$1-1)+($G$3*10^-$H$2)*(10^-$H$3)*J2^($G$1-2)+($G$4*10^-$H$2)*(10^-$H$3)*(10^-$H$4)*J2^($G$1-3)+($G$5*10^-$H$2)*(10^-$H$3)*(10^-$H$4)*(10^-$H$5)*J2^($G$1-4)+($G$6*10^-$H$2)*(10^-$H$3)*(10^-$H$4)*(10^-$H$5)*(10^-$H$6)*J2^($G$1-5)+($G$7*10^-$H$2)*(10^-$H$3)*(10^-$H$4)*(10^-$H$5)*(10^-$H$6)*(10^-$H$7)*J2^($G$1-6)</f>
        <v>1.0170633547186374</v>
      </c>
      <c r="L2">
        <f t="shared" ref="L2:L33" si="2">(J2^$G$1)/K2</f>
        <v>0.98322291857289668</v>
      </c>
      <c r="M2">
        <f t="shared" ref="M2:M33" si="3">($G$2*(10^-$H$2)*J2^($G$1-1))/K2</f>
        <v>1.6777064666215393E-2</v>
      </c>
      <c r="N2">
        <f t="shared" ref="N2:N33" si="4">(($G$3*10^-$H$2)*(10^-$H$3)*J2^($G$1-2))/K2</f>
        <v>1.6760887836014829E-8</v>
      </c>
      <c r="O2">
        <f t="shared" ref="O2:O33" si="5">(($G$4*10^-$H$2)*(10^-$H$3)*(10^-$H$4)*J2^($G$1-3))/K2</f>
        <v>1.0555971646082129E-17</v>
      </c>
      <c r="P2">
        <f t="shared" ref="P2:P33" si="6">(($G$5*10^-$H$2)*(10^-$H$3)*(10^-$H$4)*(10^-$H$5)*J2^($G$1-4))/K2</f>
        <v>0</v>
      </c>
      <c r="Q2">
        <f t="shared" ref="Q2:Q33" si="7">(($G$6*10^-$H$2)*(10^-$H$3)*(10^-$H$4)*(10^-$H$5)*(10^-$H$6)*J2^($G$1-5))/K2</f>
        <v>0</v>
      </c>
      <c r="R2">
        <f t="shared" ref="R2:R33" si="8">(($G$7*10^-$H$2)*(10^-$H$3)*(10^-$H$4)*(10^-$H$5)*(10^-$H$6)*(10^-$H$7)*J2^($G$1-6))/K2</f>
        <v>0</v>
      </c>
      <c r="Y2">
        <v>1.0031203292793509</v>
      </c>
      <c r="Z2">
        <f ca="1">_xlfn.NORM.INV(RAND(),0,0.005)</f>
        <v>6.1026114464535243E-3</v>
      </c>
      <c r="AA2">
        <f ca="1">Y2+Z2</f>
        <v>1.0092229407258044</v>
      </c>
    </row>
    <row r="3" spans="1:27" ht="16.5">
      <c r="A3" s="21">
        <v>0.2</v>
      </c>
      <c r="B3" s="21">
        <v>1.0025375059406174</v>
      </c>
      <c r="C3" s="21">
        <f t="shared" si="0"/>
        <v>1.0020468981708222</v>
      </c>
      <c r="D3" s="21">
        <f t="shared" ref="D3:D66" si="9">(B3-C3)^2</f>
        <v>2.4069598378347818E-7</v>
      </c>
      <c r="F3" s="13" t="s">
        <v>28</v>
      </c>
      <c r="G3" s="27">
        <v>1</v>
      </c>
      <c r="H3" s="28">
        <v>6.0004189587086545</v>
      </c>
      <c r="J3">
        <f t="shared" ref="J3:J66" si="10">10^-A3</f>
        <v>0.63095734448019325</v>
      </c>
      <c r="K3">
        <f t="shared" si="1"/>
        <v>0.25798169098751544</v>
      </c>
      <c r="L3">
        <f t="shared" si="2"/>
        <v>0.97366848860260335</v>
      </c>
      <c r="M3">
        <f t="shared" si="3"/>
        <v>2.633146970506927E-2</v>
      </c>
      <c r="N3">
        <f t="shared" si="4"/>
        <v>4.1692327585569701E-8</v>
      </c>
      <c r="O3">
        <f t="shared" si="5"/>
        <v>4.1615712702645474E-17</v>
      </c>
      <c r="P3">
        <f t="shared" si="6"/>
        <v>0</v>
      </c>
      <c r="Q3">
        <f t="shared" si="7"/>
        <v>0</v>
      </c>
      <c r="R3">
        <f t="shared" si="8"/>
        <v>0</v>
      </c>
      <c r="Y3">
        <v>1.0049006655527046</v>
      </c>
      <c r="Z3">
        <f t="shared" ref="Z3:Z66" ca="1" si="11">_xlfn.NORM.INV(RAND(),0,0.005)</f>
        <v>2.2724113406597021E-3</v>
      </c>
      <c r="AA3">
        <f t="shared" ref="AA3:AA66" ca="1" si="12">Y3+Z3</f>
        <v>1.0071730768933644</v>
      </c>
    </row>
    <row r="4" spans="1:27" ht="16.5">
      <c r="A4" s="21">
        <v>0.4</v>
      </c>
      <c r="B4" s="21">
        <v>0.99570690302979203</v>
      </c>
      <c r="C4" s="21">
        <f t="shared" si="0"/>
        <v>1.0050425202186477</v>
      </c>
      <c r="D4" s="21">
        <f t="shared" si="9"/>
        <v>8.7153748296857472E-5</v>
      </c>
      <c r="F4" s="13" t="s">
        <v>29</v>
      </c>
      <c r="G4" s="27">
        <v>1</v>
      </c>
      <c r="H4" s="28">
        <v>9.2007988047768521</v>
      </c>
      <c r="J4">
        <f t="shared" si="10"/>
        <v>0.3981071705534972</v>
      </c>
      <c r="K4">
        <f t="shared" si="1"/>
        <v>6.5800098006168983E-2</v>
      </c>
      <c r="L4">
        <f t="shared" si="2"/>
        <v>0.95890031109230056</v>
      </c>
      <c r="M4">
        <f t="shared" si="3"/>
        <v>4.1099585769751347E-2</v>
      </c>
      <c r="N4">
        <f t="shared" si="4"/>
        <v>1.0313794788036931E-7</v>
      </c>
      <c r="O4">
        <f t="shared" si="5"/>
        <v>1.6316224838559605E-16</v>
      </c>
      <c r="P4">
        <f t="shared" si="6"/>
        <v>0</v>
      </c>
      <c r="Q4">
        <f t="shared" si="7"/>
        <v>0</v>
      </c>
      <c r="R4">
        <f t="shared" si="8"/>
        <v>0</v>
      </c>
      <c r="Y4">
        <v>1.0076572808057698</v>
      </c>
      <c r="Z4">
        <f t="shared" ca="1" si="11"/>
        <v>1.4345828135645384E-3</v>
      </c>
      <c r="AA4">
        <f t="shared" ca="1" si="12"/>
        <v>1.0090918636193342</v>
      </c>
    </row>
    <row r="5" spans="1:27" ht="16.5">
      <c r="A5" s="21">
        <v>0.6</v>
      </c>
      <c r="B5" s="21">
        <v>1.006275886793254</v>
      </c>
      <c r="C5" s="21">
        <f t="shared" si="0"/>
        <v>1.0096084766968452</v>
      </c>
      <c r="D5" s="21">
        <f t="shared" si="9"/>
        <v>1.1106155465517996E-5</v>
      </c>
      <c r="F5" s="13" t="s">
        <v>30</v>
      </c>
      <c r="G5" s="27">
        <v>0</v>
      </c>
      <c r="H5" s="28">
        <v>0</v>
      </c>
      <c r="J5">
        <f t="shared" si="10"/>
        <v>0.25118864315095801</v>
      </c>
      <c r="K5">
        <f t="shared" si="1"/>
        <v>1.6925560029128796E-2</v>
      </c>
      <c r="L5">
        <f t="shared" si="2"/>
        <v>0.93639039992385553</v>
      </c>
      <c r="M5">
        <f t="shared" si="3"/>
        <v>6.3609347086945378E-2</v>
      </c>
      <c r="N5">
        <f t="shared" si="4"/>
        <v>2.529891984753227E-7</v>
      </c>
      <c r="O5">
        <f t="shared" si="5"/>
        <v>6.3431236048924534E-16</v>
      </c>
      <c r="P5">
        <f t="shared" si="6"/>
        <v>0</v>
      </c>
      <c r="Q5">
        <f t="shared" si="7"/>
        <v>0</v>
      </c>
      <c r="R5">
        <f t="shared" si="8"/>
        <v>0</v>
      </c>
      <c r="Y5">
        <v>1.011870138559801</v>
      </c>
      <c r="Z5">
        <f t="shared" ca="1" si="11"/>
        <v>-7.2294623710292584E-3</v>
      </c>
      <c r="AA5">
        <f t="shared" ca="1" si="12"/>
        <v>1.0046406761887718</v>
      </c>
    </row>
    <row r="6" spans="1:27" ht="16.5">
      <c r="A6" s="21">
        <v>0.8</v>
      </c>
      <c r="B6" s="21">
        <v>1.0208906389007522</v>
      </c>
      <c r="C6" s="21">
        <f t="shared" si="0"/>
        <v>1.0164216404789335</v>
      </c>
      <c r="D6" s="21">
        <f t="shared" si="9"/>
        <v>1.9971946894217968E-5</v>
      </c>
      <c r="F6" s="13" t="s">
        <v>31</v>
      </c>
      <c r="G6" s="27">
        <v>0</v>
      </c>
      <c r="H6" s="28">
        <v>0</v>
      </c>
      <c r="J6">
        <f t="shared" si="10"/>
        <v>0.15848931924611132</v>
      </c>
      <c r="K6">
        <f t="shared" si="1"/>
        <v>4.4096860710235641E-3</v>
      </c>
      <c r="L6">
        <f t="shared" si="2"/>
        <v>0.90280161476685228</v>
      </c>
      <c r="M6">
        <f t="shared" si="3"/>
        <v>9.7197772547996039E-2</v>
      </c>
      <c r="N6">
        <f t="shared" si="4"/>
        <v>6.126851493229799E-7</v>
      </c>
      <c r="O6">
        <f t="shared" si="5"/>
        <v>2.4346612801366774E-15</v>
      </c>
      <c r="P6">
        <f t="shared" si="6"/>
        <v>0</v>
      </c>
      <c r="Q6">
        <f t="shared" si="7"/>
        <v>0</v>
      </c>
      <c r="R6">
        <f t="shared" si="8"/>
        <v>0</v>
      </c>
      <c r="Y6">
        <v>1.0181816930333267</v>
      </c>
      <c r="Z6">
        <f t="shared" ca="1" si="11"/>
        <v>3.712121013421913E-3</v>
      </c>
      <c r="AA6">
        <f t="shared" ca="1" si="12"/>
        <v>1.0218938140467486</v>
      </c>
    </row>
    <row r="7" spans="1:27" ht="17" thickBot="1">
      <c r="A7" s="21">
        <v>1</v>
      </c>
      <c r="B7" s="21">
        <v>1.0218987170031739</v>
      </c>
      <c r="C7" s="21">
        <f t="shared" si="0"/>
        <v>1.0262723446187545</v>
      </c>
      <c r="D7" s="21">
        <f t="shared" si="9"/>
        <v>1.9128618519769047E-5</v>
      </c>
      <c r="F7" s="14" t="s">
        <v>32</v>
      </c>
      <c r="G7" s="29">
        <v>0</v>
      </c>
      <c r="H7" s="30">
        <v>0</v>
      </c>
      <c r="J7">
        <f t="shared" si="10"/>
        <v>0.1</v>
      </c>
      <c r="K7">
        <f t="shared" si="1"/>
        <v>1.1706350814060177E-3</v>
      </c>
      <c r="L7">
        <f t="shared" si="2"/>
        <v>0.85423717081750838</v>
      </c>
      <c r="M7">
        <f t="shared" si="3"/>
        <v>0.14576137297421704</v>
      </c>
      <c r="N7">
        <f t="shared" si="4"/>
        <v>1.4562082651824769E-6</v>
      </c>
      <c r="O7">
        <f t="shared" si="5"/>
        <v>9.1711687999169484E-15</v>
      </c>
      <c r="P7">
        <f t="shared" si="6"/>
        <v>0</v>
      </c>
      <c r="Q7">
        <f t="shared" si="7"/>
        <v>0</v>
      </c>
      <c r="R7">
        <f t="shared" si="8"/>
        <v>0</v>
      </c>
      <c r="Y7">
        <v>1.0273610666750448</v>
      </c>
      <c r="Z7">
        <f t="shared" ca="1" si="11"/>
        <v>-4.1429215414657524E-3</v>
      </c>
      <c r="AA7">
        <f t="shared" ca="1" si="12"/>
        <v>1.0232181451335791</v>
      </c>
    </row>
    <row r="8" spans="1:27" ht="16.5">
      <c r="A8" s="21">
        <v>1.2</v>
      </c>
      <c r="B8" s="21">
        <v>1.0419873944477425</v>
      </c>
      <c r="C8" s="21">
        <f t="shared" si="0"/>
        <v>1.0398841406247787</v>
      </c>
      <c r="D8" s="21">
        <f t="shared" si="9"/>
        <v>4.4236766438115217E-6</v>
      </c>
      <c r="F8" s="31" t="s">
        <v>19</v>
      </c>
      <c r="G8" s="34">
        <v>1</v>
      </c>
      <c r="H8" s="35">
        <v>0.99670570728435315</v>
      </c>
      <c r="J8">
        <f t="shared" si="10"/>
        <v>6.3095734448019317E-2</v>
      </c>
      <c r="K8">
        <f t="shared" si="1"/>
        <v>3.1912008954368886E-4</v>
      </c>
      <c r="L8">
        <f t="shared" si="2"/>
        <v>0.7871288940477974</v>
      </c>
      <c r="M8">
        <f t="shared" si="3"/>
        <v>0.21286773547894447</v>
      </c>
      <c r="N8">
        <f t="shared" si="4"/>
        <v>3.3704732243935353E-6</v>
      </c>
      <c r="O8">
        <f t="shared" si="5"/>
        <v>3.364279556962612E-14</v>
      </c>
      <c r="P8">
        <f t="shared" si="6"/>
        <v>0</v>
      </c>
      <c r="Q8">
        <f t="shared" si="7"/>
        <v>0</v>
      </c>
      <c r="R8">
        <f t="shared" si="8"/>
        <v>0</v>
      </c>
      <c r="Y8">
        <v>1.0401512376618107</v>
      </c>
      <c r="Z8">
        <f t="shared" ca="1" si="11"/>
        <v>-7.9016985929821165E-4</v>
      </c>
      <c r="AA8">
        <f t="shared" ca="1" si="12"/>
        <v>1.0393610678025125</v>
      </c>
    </row>
    <row r="9" spans="1:27" ht="16.5">
      <c r="A9" s="21">
        <v>1.4</v>
      </c>
      <c r="B9" s="21">
        <v>1.060530637624465</v>
      </c>
      <c r="C9" s="21">
        <f t="shared" si="0"/>
        <v>1.0575611872496078</v>
      </c>
      <c r="D9" s="21">
        <f t="shared" si="9"/>
        <v>8.8176355287394795E-6</v>
      </c>
      <c r="F9" s="32" t="s">
        <v>17</v>
      </c>
      <c r="G9" s="36">
        <v>1</v>
      </c>
      <c r="H9" s="37">
        <v>1.1995504056139585</v>
      </c>
      <c r="J9">
        <f t="shared" si="10"/>
        <v>3.9810717055349727E-2</v>
      </c>
      <c r="K9">
        <f t="shared" si="1"/>
        <v>9.0139980813363807E-5</v>
      </c>
      <c r="L9">
        <f t="shared" si="2"/>
        <v>0.69997501528938644</v>
      </c>
      <c r="M9">
        <f t="shared" si="3"/>
        <v>0.30001745587920625</v>
      </c>
      <c r="N9">
        <f t="shared" si="4"/>
        <v>7.5288312882326586E-6</v>
      </c>
      <c r="O9">
        <f t="shared" si="5"/>
        <v>1.1910466185818641E-13</v>
      </c>
      <c r="P9">
        <f t="shared" si="6"/>
        <v>0</v>
      </c>
      <c r="Q9">
        <f t="shared" si="7"/>
        <v>0</v>
      </c>
      <c r="R9">
        <f t="shared" si="8"/>
        <v>0</v>
      </c>
      <c r="Y9">
        <v>1.0569476119653474</v>
      </c>
      <c r="Z9">
        <f t="shared" ca="1" si="11"/>
        <v>-6.0626956135537355E-3</v>
      </c>
      <c r="AA9">
        <f t="shared" ca="1" si="12"/>
        <v>1.0508849163517937</v>
      </c>
    </row>
    <row r="10" spans="1:27" ht="16.5">
      <c r="A10" s="21">
        <v>1.6</v>
      </c>
      <c r="B10" s="21">
        <v>1.0778807044011702</v>
      </c>
      <c r="C10" s="21">
        <f t="shared" si="0"/>
        <v>1.0787549886894758</v>
      </c>
      <c r="D10" s="21">
        <f t="shared" si="9"/>
        <v>7.6437301677803745E-7</v>
      </c>
      <c r="F10" s="32" t="s">
        <v>18</v>
      </c>
      <c r="G10" s="36">
        <v>1</v>
      </c>
      <c r="H10" s="37">
        <v>0.80140763482686694</v>
      </c>
      <c r="J10">
        <f t="shared" si="10"/>
        <v>2.511886431509578E-2</v>
      </c>
      <c r="K10">
        <f t="shared" si="1"/>
        <v>2.6615598348346197E-5</v>
      </c>
      <c r="L10">
        <f t="shared" si="2"/>
        <v>0.59547531929132436</v>
      </c>
      <c r="M10">
        <f t="shared" si="3"/>
        <v>0.40450859245878229</v>
      </c>
      <c r="N10">
        <f t="shared" si="4"/>
        <v>1.6088249489913564E-5</v>
      </c>
      <c r="O10">
        <f t="shared" si="5"/>
        <v>4.033759374545946E-13</v>
      </c>
      <c r="P10">
        <f t="shared" si="6"/>
        <v>0</v>
      </c>
      <c r="Q10">
        <f t="shared" si="7"/>
        <v>0</v>
      </c>
      <c r="R10">
        <f t="shared" si="8"/>
        <v>0</v>
      </c>
      <c r="Y10">
        <v>1.0773683641359841</v>
      </c>
      <c r="Z10">
        <f t="shared" ca="1" si="11"/>
        <v>-5.4400014774507567E-3</v>
      </c>
      <c r="AA10">
        <f t="shared" ca="1" si="12"/>
        <v>1.0719283626585334</v>
      </c>
    </row>
    <row r="11" spans="1:27" ht="16.5">
      <c r="A11" s="21">
        <v>1.8</v>
      </c>
      <c r="B11" s="21">
        <v>1.1017163117029714</v>
      </c>
      <c r="C11" s="21">
        <f t="shared" si="0"/>
        <v>1.1018605465623352</v>
      </c>
      <c r="D11" s="21">
        <f t="shared" si="9"/>
        <v>2.0803694655717868E-8</v>
      </c>
      <c r="F11" s="33" t="s">
        <v>20</v>
      </c>
      <c r="G11" s="36">
        <v>1</v>
      </c>
      <c r="H11" s="37">
        <v>1.4984299288856437</v>
      </c>
      <c r="J11">
        <f t="shared" si="10"/>
        <v>1.5848931924611124E-2</v>
      </c>
      <c r="K11">
        <f t="shared" si="1"/>
        <v>8.2674585178567317E-6</v>
      </c>
      <c r="L11">
        <f t="shared" si="2"/>
        <v>0.48153512919796587</v>
      </c>
      <c r="M11">
        <f t="shared" si="3"/>
        <v>0.51843219148141328</v>
      </c>
      <c r="N11">
        <f t="shared" si="4"/>
        <v>3.267931932234165E-5</v>
      </c>
      <c r="O11">
        <f t="shared" si="5"/>
        <v>1.2985964080122589E-12</v>
      </c>
      <c r="P11">
        <f t="shared" si="6"/>
        <v>0</v>
      </c>
      <c r="Q11">
        <f t="shared" si="7"/>
        <v>0</v>
      </c>
      <c r="R11">
        <f t="shared" si="8"/>
        <v>0</v>
      </c>
      <c r="Y11">
        <v>1.0999905359389059</v>
      </c>
      <c r="Z11">
        <f t="shared" ca="1" si="11"/>
        <v>-7.7455685313864795E-3</v>
      </c>
      <c r="AA11">
        <f t="shared" ca="1" si="12"/>
        <v>1.0922449674075194</v>
      </c>
    </row>
    <row r="12" spans="1:27" ht="16.5">
      <c r="A12" s="21">
        <v>2</v>
      </c>
      <c r="B12" s="21">
        <v>1.1319294796194026</v>
      </c>
      <c r="C12" s="21">
        <f t="shared" si="0"/>
        <v>1.124578208428985</v>
      </c>
      <c r="D12" s="21">
        <f t="shared" si="9"/>
        <v>5.4041188115063253E-5</v>
      </c>
      <c r="F12" s="32" t="s">
        <v>21</v>
      </c>
      <c r="G12" s="36">
        <v>0</v>
      </c>
      <c r="H12" s="37">
        <v>0</v>
      </c>
      <c r="J12">
        <f t="shared" si="10"/>
        <v>0.01</v>
      </c>
      <c r="K12">
        <f t="shared" si="1"/>
        <v>2.7065042360340964E-6</v>
      </c>
      <c r="L12">
        <f t="shared" si="2"/>
        <v>0.36948030107845808</v>
      </c>
      <c r="M12">
        <f t="shared" si="3"/>
        <v>0.63045671403625247</v>
      </c>
      <c r="N12">
        <f t="shared" si="4"/>
        <v>6.2984881322555183E-5</v>
      </c>
      <c r="O12">
        <f t="shared" si="5"/>
        <v>3.9667744804312415E-12</v>
      </c>
      <c r="P12">
        <f t="shared" si="6"/>
        <v>0</v>
      </c>
      <c r="Q12">
        <f t="shared" si="7"/>
        <v>0</v>
      </c>
      <c r="R12">
        <f t="shared" si="8"/>
        <v>0</v>
      </c>
      <c r="Y12">
        <v>1.1226075837732816</v>
      </c>
      <c r="Z12">
        <f t="shared" ca="1" si="11"/>
        <v>-2.6102886420765565E-3</v>
      </c>
      <c r="AA12">
        <f t="shared" ca="1" si="12"/>
        <v>1.1199972951312052</v>
      </c>
    </row>
    <row r="13" spans="1:27" ht="16.5">
      <c r="A13" s="21">
        <v>2.2000000000000002</v>
      </c>
      <c r="B13" s="21">
        <v>1.1425234895752967</v>
      </c>
      <c r="C13" s="21">
        <f t="shared" si="0"/>
        <v>1.1447523042267507</v>
      </c>
      <c r="D13" s="21">
        <f t="shared" si="9"/>
        <v>4.9676147505358805E-6</v>
      </c>
      <c r="F13" s="32" t="s">
        <v>22</v>
      </c>
      <c r="G13" s="36">
        <v>0</v>
      </c>
      <c r="H13" s="37">
        <v>0</v>
      </c>
      <c r="J13">
        <f t="shared" si="10"/>
        <v>6.3095734448019251E-3</v>
      </c>
      <c r="K13">
        <f t="shared" si="1"/>
        <v>9.3059990980343936E-7</v>
      </c>
      <c r="L13">
        <f t="shared" si="2"/>
        <v>0.26992119868570907</v>
      </c>
      <c r="M13">
        <f t="shared" si="3"/>
        <v>0.72996322148098092</v>
      </c>
      <c r="N13">
        <f t="shared" si="4"/>
        <v>1.1557982177327462E-4</v>
      </c>
      <c r="O13">
        <f t="shared" si="5"/>
        <v>1.1536742934938363E-11</v>
      </c>
      <c r="P13">
        <f t="shared" si="6"/>
        <v>0</v>
      </c>
      <c r="Q13">
        <f t="shared" si="7"/>
        <v>0</v>
      </c>
      <c r="R13">
        <f t="shared" si="8"/>
        <v>0</v>
      </c>
      <c r="Y13">
        <v>1.1430116664382703</v>
      </c>
      <c r="Z13">
        <f t="shared" ca="1" si="11"/>
        <v>-6.3652750226856519E-4</v>
      </c>
      <c r="AA13">
        <f t="shared" ca="1" si="12"/>
        <v>1.1423751389360017</v>
      </c>
    </row>
    <row r="14" spans="1:27" ht="17" thickBot="1">
      <c r="A14" s="21">
        <v>2.4</v>
      </c>
      <c r="B14" s="21">
        <v>1.1565534745526833</v>
      </c>
      <c r="C14" s="21">
        <f t="shared" si="0"/>
        <v>1.1611041138257923</v>
      </c>
      <c r="D14" s="21">
        <f t="shared" si="9"/>
        <v>2.0708317793961528E-5</v>
      </c>
      <c r="F14" s="32" t="s">
        <v>23</v>
      </c>
      <c r="G14" s="36">
        <v>0</v>
      </c>
      <c r="H14" s="37">
        <v>0</v>
      </c>
      <c r="J14">
        <f t="shared" si="10"/>
        <v>3.9810717055349717E-3</v>
      </c>
      <c r="K14">
        <f t="shared" si="1"/>
        <v>3.3359927649580083E-7</v>
      </c>
      <c r="L14">
        <f t="shared" si="2"/>
        <v>0.18913630482293178</v>
      </c>
      <c r="M14">
        <f t="shared" si="3"/>
        <v>0.81066026283681913</v>
      </c>
      <c r="N14">
        <f t="shared" si="4"/>
        <v>2.034323080664377E-4</v>
      </c>
      <c r="O14">
        <f t="shared" si="5"/>
        <v>3.2182599577113431E-11</v>
      </c>
      <c r="P14">
        <f t="shared" si="6"/>
        <v>0</v>
      </c>
      <c r="Q14">
        <f t="shared" si="7"/>
        <v>0</v>
      </c>
      <c r="R14">
        <f t="shared" si="8"/>
        <v>0</v>
      </c>
      <c r="Y14">
        <v>1.159775769641485</v>
      </c>
      <c r="Z14">
        <f t="shared" ca="1" si="11"/>
        <v>4.7372685034273139E-3</v>
      </c>
      <c r="AA14">
        <f t="shared" ca="1" si="12"/>
        <v>1.1645130381449122</v>
      </c>
    </row>
    <row r="15" spans="1:27" ht="15" thickBot="1">
      <c r="A15" s="21">
        <v>2.6</v>
      </c>
      <c r="B15" s="21">
        <v>1.1684191822483463</v>
      </c>
      <c r="C15" s="21">
        <f t="shared" si="0"/>
        <v>1.1733924769737401</v>
      </c>
      <c r="D15" s="21">
        <f t="shared" si="9"/>
        <v>2.4733660425629415E-5</v>
      </c>
      <c r="F15" s="48" t="s">
        <v>24</v>
      </c>
      <c r="G15" s="49"/>
      <c r="H15" s="50">
        <v>1</v>
      </c>
      <c r="J15">
        <f t="shared" si="10"/>
        <v>2.5118864315095777E-3</v>
      </c>
      <c r="K15">
        <f t="shared" si="1"/>
        <v>1.235541340273804E-7</v>
      </c>
      <c r="L15">
        <f t="shared" si="2"/>
        <v>0.1282752054342339</v>
      </c>
      <c r="M15">
        <f t="shared" si="3"/>
        <v>0.87137822704920087</v>
      </c>
      <c r="N15">
        <f t="shared" si="4"/>
        <v>3.465674296714616E-4</v>
      </c>
      <c r="O15">
        <f t="shared" si="5"/>
        <v>8.6893830135217648E-11</v>
      </c>
      <c r="P15">
        <f t="shared" si="6"/>
        <v>0</v>
      </c>
      <c r="Q15">
        <f t="shared" si="7"/>
        <v>0</v>
      </c>
      <c r="R15">
        <f t="shared" si="8"/>
        <v>0</v>
      </c>
      <c r="Y15">
        <v>1.1725106115067634</v>
      </c>
      <c r="Z15">
        <f t="shared" ca="1" si="11"/>
        <v>-5.0570011621044707E-3</v>
      </c>
      <c r="AA15">
        <f t="shared" ca="1" si="12"/>
        <v>1.1674536103446589</v>
      </c>
    </row>
    <row r="16" spans="1:27" ht="15" thickBot="1">
      <c r="A16" s="21">
        <v>2.8</v>
      </c>
      <c r="B16" s="21">
        <v>1.181548160382923</v>
      </c>
      <c r="C16" s="21">
        <f t="shared" si="0"/>
        <v>1.182091282468728</v>
      </c>
      <c r="D16" s="21">
        <f t="shared" si="9"/>
        <v>2.9498160008915339E-7</v>
      </c>
      <c r="J16">
        <f t="shared" si="10"/>
        <v>1.5848931924611134E-3</v>
      </c>
      <c r="K16">
        <f t="shared" si="1"/>
        <v>4.6869255581901463E-8</v>
      </c>
      <c r="L16">
        <f t="shared" si="2"/>
        <v>8.4939938902555565E-2</v>
      </c>
      <c r="M16">
        <f t="shared" si="3"/>
        <v>0.91448361707055348</v>
      </c>
      <c r="N16">
        <f t="shared" si="4"/>
        <v>5.7644379782635516E-4</v>
      </c>
      <c r="O16">
        <f t="shared" si="5"/>
        <v>2.2906469926577718E-10</v>
      </c>
      <c r="P16">
        <f t="shared" si="6"/>
        <v>0</v>
      </c>
      <c r="Q16">
        <f t="shared" si="7"/>
        <v>0</v>
      </c>
      <c r="R16">
        <f t="shared" si="8"/>
        <v>0</v>
      </c>
      <c r="Y16">
        <v>1.1815992974550922</v>
      </c>
      <c r="Z16">
        <f t="shared" ca="1" si="11"/>
        <v>1.4028009933292725E-2</v>
      </c>
      <c r="AA16">
        <f t="shared" ca="1" si="12"/>
        <v>1.195627307388385</v>
      </c>
    </row>
    <row r="17" spans="1:27" ht="15" thickBot="1">
      <c r="A17" s="21">
        <v>3</v>
      </c>
      <c r="B17" s="21">
        <v>1.1804444161234033</v>
      </c>
      <c r="C17" s="21">
        <f t="shared" si="0"/>
        <v>1.1879559736320346</v>
      </c>
      <c r="D17" s="21">
        <f t="shared" si="9"/>
        <v>5.6423496205475348E-5</v>
      </c>
      <c r="F17" s="24" t="s">
        <v>25</v>
      </c>
      <c r="G17" s="43">
        <f>SUM(D2:D72)</f>
        <v>1.7897639102100226E-3</v>
      </c>
      <c r="H17" s="44"/>
      <c r="J17">
        <f t="shared" si="10"/>
        <v>1E-3</v>
      </c>
      <c r="K17">
        <f t="shared" si="1"/>
        <v>1.8080384567299195E-8</v>
      </c>
      <c r="L17">
        <f t="shared" si="2"/>
        <v>5.5308558082809503E-2</v>
      </c>
      <c r="M17">
        <f t="shared" si="3"/>
        <v>0.94374860270471683</v>
      </c>
      <c r="N17">
        <f t="shared" si="4"/>
        <v>9.4283861867582334E-4</v>
      </c>
      <c r="O17">
        <f t="shared" si="5"/>
        <v>5.9379776435158194E-10</v>
      </c>
      <c r="P17">
        <f t="shared" si="6"/>
        <v>0</v>
      </c>
      <c r="Q17">
        <f t="shared" si="7"/>
        <v>0</v>
      </c>
      <c r="R17">
        <f t="shared" si="8"/>
        <v>0</v>
      </c>
      <c r="Y17">
        <v>1.187765060726091</v>
      </c>
      <c r="Z17">
        <f t="shared" ca="1" si="11"/>
        <v>-3.7510688582726177E-3</v>
      </c>
      <c r="AA17">
        <f t="shared" ca="1" si="12"/>
        <v>1.1840139918678183</v>
      </c>
    </row>
    <row r="18" spans="1:27">
      <c r="A18" s="21">
        <v>3.2</v>
      </c>
      <c r="B18" s="21">
        <v>1.1935044507036237</v>
      </c>
      <c r="C18" s="21">
        <f t="shared" si="0"/>
        <v>1.1917212359140628</v>
      </c>
      <c r="D18" s="21">
        <f t="shared" si="9"/>
        <v>3.1798549857087039E-6</v>
      </c>
      <c r="J18">
        <f t="shared" si="10"/>
        <v>6.3095734448019244E-4</v>
      </c>
      <c r="K18">
        <f t="shared" si="1"/>
        <v>7.0549815917590668E-9</v>
      </c>
      <c r="L18">
        <f t="shared" si="2"/>
        <v>3.5604436366548545E-2</v>
      </c>
      <c r="M18">
        <f t="shared" si="3"/>
        <v>0.96287098589105369</v>
      </c>
      <c r="N18">
        <f t="shared" si="4"/>
        <v>1.5245762206232581E-3</v>
      </c>
      <c r="O18">
        <f t="shared" si="5"/>
        <v>1.5217746205347933E-9</v>
      </c>
      <c r="P18">
        <f t="shared" si="6"/>
        <v>0</v>
      </c>
      <c r="Q18">
        <f t="shared" si="7"/>
        <v>0</v>
      </c>
      <c r="R18">
        <f t="shared" si="8"/>
        <v>0</v>
      </c>
      <c r="Y18">
        <v>1.1917455958956285</v>
      </c>
      <c r="Z18">
        <f t="shared" ca="1" si="11"/>
        <v>-9.9579308818913016E-3</v>
      </c>
      <c r="AA18">
        <f t="shared" ca="1" si="12"/>
        <v>1.1817876650137371</v>
      </c>
    </row>
    <row r="19" spans="1:27">
      <c r="A19" s="21">
        <v>3.4</v>
      </c>
      <c r="B19" s="21">
        <v>1.1963748837656751</v>
      </c>
      <c r="C19" s="21">
        <f t="shared" si="0"/>
        <v>1.1939630633703089</v>
      </c>
      <c r="D19" s="21">
        <f t="shared" si="9"/>
        <v>5.8168776195046084E-6</v>
      </c>
      <c r="J19">
        <f t="shared" si="10"/>
        <v>3.9810717055349708E-4</v>
      </c>
      <c r="K19">
        <f t="shared" si="1"/>
        <v>2.7742390039253796E-9</v>
      </c>
      <c r="L19">
        <f t="shared" si="2"/>
        <v>2.2743438600186433E-2</v>
      </c>
      <c r="M19">
        <f t="shared" si="3"/>
        <v>0.97481030575811412</v>
      </c>
      <c r="N19">
        <f t="shared" si="4"/>
        <v>2.4462517717763251E-3</v>
      </c>
      <c r="O19">
        <f t="shared" si="5"/>
        <v>3.8699232183990598E-9</v>
      </c>
      <c r="P19">
        <f t="shared" si="6"/>
        <v>0</v>
      </c>
      <c r="Q19">
        <f t="shared" si="7"/>
        <v>0</v>
      </c>
      <c r="R19">
        <f t="shared" si="8"/>
        <v>0</v>
      </c>
      <c r="Y19">
        <v>1.1941335677104188</v>
      </c>
      <c r="Z19">
        <f t="shared" ca="1" si="11"/>
        <v>3.8118882947805817E-3</v>
      </c>
      <c r="AA19">
        <f t="shared" ca="1" si="12"/>
        <v>1.1979454560051994</v>
      </c>
    </row>
    <row r="20" spans="1:27">
      <c r="A20" s="21">
        <v>3.6</v>
      </c>
      <c r="B20" s="21">
        <v>1.2052624665481237</v>
      </c>
      <c r="C20" s="21">
        <f t="shared" si="0"/>
        <v>1.1950647085780488</v>
      </c>
      <c r="D20" s="21">
        <f t="shared" si="9"/>
        <v>1.0399426761622693E-4</v>
      </c>
      <c r="J20">
        <f t="shared" si="10"/>
        <v>2.5118864315095774E-4</v>
      </c>
      <c r="K20">
        <f t="shared" si="1"/>
        <v>1.096754749059999E-9</v>
      </c>
      <c r="L20">
        <f t="shared" si="2"/>
        <v>1.4450752949275858E-2</v>
      </c>
      <c r="M20">
        <f t="shared" si="3"/>
        <v>0.98164500628470297</v>
      </c>
      <c r="N20">
        <f t="shared" si="4"/>
        <v>3.9042309770577518E-3</v>
      </c>
      <c r="O20">
        <f t="shared" si="5"/>
        <v>9.7889632517030274E-9</v>
      </c>
      <c r="P20">
        <f t="shared" si="6"/>
        <v>0</v>
      </c>
      <c r="Q20">
        <f t="shared" si="7"/>
        <v>0</v>
      </c>
      <c r="R20">
        <f t="shared" si="8"/>
        <v>0</v>
      </c>
      <c r="Y20">
        <v>1.1953303864335341</v>
      </c>
      <c r="Z20">
        <f t="shared" ca="1" si="11"/>
        <v>-5.6138516657513885E-3</v>
      </c>
      <c r="AA20">
        <f t="shared" ca="1" si="12"/>
        <v>1.1897165347677827</v>
      </c>
    </row>
    <row r="21" spans="1:27">
      <c r="A21" s="21">
        <v>3.8</v>
      </c>
      <c r="B21" s="21">
        <v>1.1924622361238499</v>
      </c>
      <c r="C21" s="21">
        <f t="shared" si="0"/>
        <v>1.1952240977912501</v>
      </c>
      <c r="D21" s="21">
        <f t="shared" si="9"/>
        <v>7.6278798698541251E-6</v>
      </c>
      <c r="J21">
        <f t="shared" si="10"/>
        <v>1.584893192461112E-4</v>
      </c>
      <c r="K21">
        <f t="shared" si="1"/>
        <v>4.3529449534993345E-10</v>
      </c>
      <c r="L21">
        <f t="shared" si="2"/>
        <v>9.145697333789107E-3</v>
      </c>
      <c r="M21">
        <f t="shared" si="3"/>
        <v>0.98464756232410633</v>
      </c>
      <c r="N21">
        <f t="shared" si="4"/>
        <v>6.2067156781309574E-3</v>
      </c>
      <c r="O21">
        <f t="shared" si="5"/>
        <v>2.4663973584247503E-8</v>
      </c>
      <c r="P21">
        <f t="shared" si="6"/>
        <v>0</v>
      </c>
      <c r="Q21">
        <f t="shared" si="7"/>
        <v>0</v>
      </c>
      <c r="R21">
        <f t="shared" si="8"/>
        <v>0</v>
      </c>
      <c r="Y21">
        <v>1.1955487758369547</v>
      </c>
      <c r="Z21">
        <f t="shared" ca="1" si="11"/>
        <v>-1.3900848343210788E-2</v>
      </c>
      <c r="AA21">
        <f t="shared" ca="1" si="12"/>
        <v>1.1816479274937439</v>
      </c>
    </row>
    <row r="22" spans="1:27">
      <c r="A22" s="21">
        <v>4</v>
      </c>
      <c r="B22" s="21">
        <v>1.2007782550726211</v>
      </c>
      <c r="C22" s="21">
        <f t="shared" si="0"/>
        <v>1.1944646742767753</v>
      </c>
      <c r="D22" s="21">
        <f t="shared" si="9"/>
        <v>3.9861302465673828E-5</v>
      </c>
      <c r="J22">
        <f t="shared" si="10"/>
        <v>1E-4</v>
      </c>
      <c r="K22">
        <f t="shared" si="1"/>
        <v>1.7333807593467338E-10</v>
      </c>
      <c r="L22">
        <f t="shared" si="2"/>
        <v>5.7690729206944357E-3</v>
      </c>
      <c r="M22">
        <f t="shared" si="3"/>
        <v>0.98439639298772841</v>
      </c>
      <c r="N22">
        <f t="shared" si="4"/>
        <v>9.834472154279926E-3</v>
      </c>
      <c r="O22">
        <f t="shared" si="5"/>
        <v>6.1937297254443165E-8</v>
      </c>
      <c r="P22">
        <f t="shared" si="6"/>
        <v>0</v>
      </c>
      <c r="Q22">
        <f t="shared" si="7"/>
        <v>0</v>
      </c>
      <c r="R22">
        <f t="shared" si="8"/>
        <v>0</v>
      </c>
      <c r="Y22">
        <v>1.1948225466225517</v>
      </c>
      <c r="Z22">
        <f t="shared" ca="1" si="11"/>
        <v>1.0863386966348642E-3</v>
      </c>
      <c r="AA22">
        <f t="shared" ca="1" si="12"/>
        <v>1.1959088853191866</v>
      </c>
    </row>
    <row r="23" spans="1:27">
      <c r="A23" s="21">
        <v>4.2</v>
      </c>
      <c r="B23" s="21">
        <v>1.1924504724208607</v>
      </c>
      <c r="C23" s="21">
        <f t="shared" si="0"/>
        <v>1.1926314707089751</v>
      </c>
      <c r="D23" s="21">
        <f t="shared" si="9"/>
        <v>3.2760380300366703E-8</v>
      </c>
      <c r="J23">
        <f t="shared" si="10"/>
        <v>6.3095734448019279E-5</v>
      </c>
      <c r="K23">
        <f t="shared" si="1"/>
        <v>6.925715590341891E-11</v>
      </c>
      <c r="L23">
        <f t="shared" si="2"/>
        <v>3.6268980421495681E-3</v>
      </c>
      <c r="M23">
        <f t="shared" si="3"/>
        <v>0.9808426280416972</v>
      </c>
      <c r="N23">
        <f t="shared" si="4"/>
        <v>1.5530318898353336E-2</v>
      </c>
      <c r="O23">
        <f t="shared" si="5"/>
        <v>1.5501779988844611E-7</v>
      </c>
      <c r="P23">
        <f t="shared" si="6"/>
        <v>0</v>
      </c>
      <c r="Q23">
        <f t="shared" si="7"/>
        <v>0</v>
      </c>
      <c r="R23">
        <f t="shared" si="8"/>
        <v>0</v>
      </c>
      <c r="Y23">
        <v>1.1930030118452999</v>
      </c>
      <c r="Z23">
        <f t="shared" ca="1" si="11"/>
        <v>-6.8619424756875035E-3</v>
      </c>
      <c r="AA23">
        <f t="shared" ca="1" si="12"/>
        <v>1.1861410693696124</v>
      </c>
    </row>
    <row r="24" spans="1:27">
      <c r="A24" s="21">
        <v>4.4000000000000004</v>
      </c>
      <c r="B24" s="21">
        <v>1.1877768013148227</v>
      </c>
      <c r="C24" s="21">
        <f t="shared" si="0"/>
        <v>1.189365369995232</v>
      </c>
      <c r="D24" s="21">
        <f t="shared" si="9"/>
        <v>2.5235504523775113E-6</v>
      </c>
      <c r="J24">
        <f t="shared" si="10"/>
        <v>3.9810717055349634E-5</v>
      </c>
      <c r="K24">
        <f t="shared" si="1"/>
        <v>2.7785322895034044E-11</v>
      </c>
      <c r="L24">
        <f t="shared" si="2"/>
        <v>2.2708296277994928E-3</v>
      </c>
      <c r="M24">
        <f t="shared" si="3"/>
        <v>0.97330406483989906</v>
      </c>
      <c r="N24">
        <f t="shared" si="4"/>
        <v>2.4424719137945864E-2</v>
      </c>
      <c r="O24">
        <f t="shared" si="5"/>
        <v>3.8639435558252677E-7</v>
      </c>
      <c r="P24">
        <f t="shared" si="6"/>
        <v>0</v>
      </c>
      <c r="Q24">
        <f t="shared" si="7"/>
        <v>0</v>
      </c>
      <c r="R24">
        <f t="shared" si="8"/>
        <v>0</v>
      </c>
      <c r="Y24">
        <v>1.1897338616176081</v>
      </c>
      <c r="Z24">
        <f t="shared" ca="1" si="11"/>
        <v>5.4554584035968294E-3</v>
      </c>
      <c r="AA24">
        <f t="shared" ca="1" si="12"/>
        <v>1.1951893200212049</v>
      </c>
    </row>
    <row r="25" spans="1:27">
      <c r="A25" s="21">
        <v>4.5999999999999996</v>
      </c>
      <c r="B25" s="21">
        <v>1.1774739597024613</v>
      </c>
      <c r="C25" s="21">
        <f t="shared" si="0"/>
        <v>1.1840561001336842</v>
      </c>
      <c r="D25" s="21">
        <f t="shared" si="9"/>
        <v>4.3324572656339978E-5</v>
      </c>
      <c r="J25">
        <f t="shared" si="10"/>
        <v>2.5118864315095791E-5</v>
      </c>
      <c r="K25">
        <f t="shared" si="1"/>
        <v>1.1210296279905892E-11</v>
      </c>
      <c r="L25">
        <f t="shared" si="2"/>
        <v>1.4137835012460673E-3</v>
      </c>
      <c r="M25">
        <f t="shared" si="3"/>
        <v>0.96038837480468453</v>
      </c>
      <c r="N25">
        <f t="shared" si="4"/>
        <v>3.819688399485547E-2</v>
      </c>
      <c r="O25">
        <f t="shared" si="5"/>
        <v>9.5769921388458018E-7</v>
      </c>
      <c r="P25">
        <f t="shared" si="6"/>
        <v>0</v>
      </c>
      <c r="Q25">
        <f t="shared" si="7"/>
        <v>0</v>
      </c>
      <c r="R25">
        <f t="shared" si="8"/>
        <v>0</v>
      </c>
      <c r="Y25">
        <v>1.1844046299932094</v>
      </c>
      <c r="Z25">
        <f t="shared" ca="1" si="11"/>
        <v>-5.6024052732804351E-3</v>
      </c>
      <c r="AA25">
        <f t="shared" ca="1" si="12"/>
        <v>1.178802224719929</v>
      </c>
    </row>
    <row r="26" spans="1:27">
      <c r="A26" s="21">
        <v>4.8</v>
      </c>
      <c r="B26" s="21">
        <v>1.1777239748950727</v>
      </c>
      <c r="C26" s="21">
        <f t="shared" si="0"/>
        <v>1.1757859787365228</v>
      </c>
      <c r="D26" s="21">
        <f t="shared" si="9"/>
        <v>3.7558291105543564E-6</v>
      </c>
      <c r="J26">
        <f t="shared" si="10"/>
        <v>1.5848931924611131E-5</v>
      </c>
      <c r="K26">
        <f t="shared" si="1"/>
        <v>4.5602833620808698E-12</v>
      </c>
      <c r="L26">
        <f t="shared" si="2"/>
        <v>8.7298779252138303E-4</v>
      </c>
      <c r="M26">
        <f t="shared" si="3"/>
        <v>0.93987945420970065</v>
      </c>
      <c r="N26">
        <f t="shared" si="4"/>
        <v>5.9245203737947574E-2</v>
      </c>
      <c r="O26">
        <f t="shared" si="5"/>
        <v>2.3542598304198796E-6</v>
      </c>
      <c r="P26">
        <f t="shared" si="6"/>
        <v>0</v>
      </c>
      <c r="Q26">
        <f t="shared" si="7"/>
        <v>0</v>
      </c>
      <c r="R26">
        <f t="shared" si="8"/>
        <v>0</v>
      </c>
      <c r="Y26">
        <v>1.176094744727844</v>
      </c>
      <c r="Z26">
        <f t="shared" ca="1" si="11"/>
        <v>-3.0704400847306802E-3</v>
      </c>
      <c r="AA26">
        <f t="shared" ca="1" si="12"/>
        <v>1.1730243046431132</v>
      </c>
    </row>
    <row r="27" spans="1:27">
      <c r="A27" s="21">
        <v>5</v>
      </c>
      <c r="B27" s="21">
        <v>1.1599863412864775</v>
      </c>
      <c r="C27" s="21">
        <f t="shared" si="0"/>
        <v>1.1633004900575616</v>
      </c>
      <c r="D27" s="21">
        <f t="shared" si="9"/>
        <v>1.0983582076878633E-5</v>
      </c>
      <c r="J27">
        <f t="shared" si="10"/>
        <v>1.0000000000000001E-5</v>
      </c>
      <c r="K27">
        <f t="shared" si="1"/>
        <v>1.8778133513727902E-12</v>
      </c>
      <c r="L27">
        <f t="shared" si="2"/>
        <v>5.3253429009275199E-4</v>
      </c>
      <c r="M27">
        <f t="shared" si="3"/>
        <v>0.90868124136396522</v>
      </c>
      <c r="N27">
        <f t="shared" si="4"/>
        <v>9.0780507008845088E-2</v>
      </c>
      <c r="O27">
        <f t="shared" si="5"/>
        <v>5.7173370968048568E-6</v>
      </c>
      <c r="P27">
        <f t="shared" si="6"/>
        <v>0</v>
      </c>
      <c r="Q27">
        <f t="shared" si="7"/>
        <v>0</v>
      </c>
      <c r="R27">
        <f t="shared" si="8"/>
        <v>0</v>
      </c>
      <c r="Y27">
        <v>1.1635444848154006</v>
      </c>
      <c r="Z27">
        <f t="shared" ca="1" si="11"/>
        <v>4.5592499191185057E-3</v>
      </c>
      <c r="AA27">
        <f t="shared" ca="1" si="12"/>
        <v>1.1681037347345191</v>
      </c>
    </row>
    <row r="28" spans="1:27">
      <c r="A28" s="21">
        <v>5.2</v>
      </c>
      <c r="B28" s="21">
        <v>1.1535569965444072</v>
      </c>
      <c r="C28" s="21">
        <f t="shared" si="0"/>
        <v>1.1450845271596846</v>
      </c>
      <c r="D28" s="21">
        <f t="shared" si="9"/>
        <v>7.1782737475063112E-5</v>
      </c>
      <c r="J28">
        <f t="shared" si="10"/>
        <v>6.3095734448019212E-6</v>
      </c>
      <c r="K28">
        <f t="shared" si="1"/>
        <v>7.8712420452242055E-13</v>
      </c>
      <c r="L28">
        <f t="shared" si="2"/>
        <v>3.1912199079605583E-4</v>
      </c>
      <c r="M28">
        <f t="shared" si="3"/>
        <v>0.86301971679576095</v>
      </c>
      <c r="N28">
        <f t="shared" si="4"/>
        <v>0.13664752157198232</v>
      </c>
      <c r="O28">
        <f t="shared" si="5"/>
        <v>1.3639641460642312E-5</v>
      </c>
      <c r="P28">
        <f t="shared" si="6"/>
        <v>0</v>
      </c>
      <c r="Q28">
        <f t="shared" si="7"/>
        <v>0</v>
      </c>
      <c r="R28">
        <f t="shared" si="8"/>
        <v>0</v>
      </c>
      <c r="Y28">
        <v>1.1452321899479603</v>
      </c>
      <c r="Z28">
        <f t="shared" ca="1" si="11"/>
        <v>2.6703224125094811E-3</v>
      </c>
      <c r="AA28">
        <f t="shared" ca="1" si="12"/>
        <v>1.1479025123604698</v>
      </c>
    </row>
    <row r="29" spans="1:27">
      <c r="A29" s="21">
        <v>5.4</v>
      </c>
      <c r="B29" s="21">
        <v>1.112601358633327</v>
      </c>
      <c r="C29" s="21">
        <f t="shared" si="0"/>
        <v>1.1196699561869821</v>
      </c>
      <c r="D29" s="21">
        <f t="shared" si="9"/>
        <v>4.9965071375538523E-5</v>
      </c>
      <c r="J29">
        <f t="shared" si="10"/>
        <v>3.9810717055349657E-6</v>
      </c>
      <c r="K29">
        <f t="shared" si="1"/>
        <v>3.3837437977947488E-13</v>
      </c>
      <c r="L29">
        <f t="shared" si="2"/>
        <v>1.864672333914279E-4</v>
      </c>
      <c r="M29">
        <f t="shared" si="3"/>
        <v>0.7992203113678582</v>
      </c>
      <c r="N29">
        <f t="shared" si="4"/>
        <v>0.20056149295659806</v>
      </c>
      <c r="O29">
        <f t="shared" si="5"/>
        <v>3.1728442152375794E-5</v>
      </c>
      <c r="P29">
        <f t="shared" si="6"/>
        <v>0</v>
      </c>
      <c r="Q29">
        <f t="shared" si="7"/>
        <v>0</v>
      </c>
      <c r="R29">
        <f t="shared" si="8"/>
        <v>0</v>
      </c>
      <c r="Y29">
        <v>1.119684069672751</v>
      </c>
      <c r="Z29">
        <f t="shared" ca="1" si="11"/>
        <v>9.5358440853745229E-4</v>
      </c>
      <c r="AA29">
        <f t="shared" ca="1" si="12"/>
        <v>1.1206376540812886</v>
      </c>
    </row>
    <row r="30" spans="1:27">
      <c r="A30" s="21">
        <v>5.6</v>
      </c>
      <c r="B30" s="21">
        <v>1.0853652945041461</v>
      </c>
      <c r="C30" s="21">
        <f t="shared" si="0"/>
        <v>1.0862785264373156</v>
      </c>
      <c r="D30" s="21">
        <f t="shared" si="9"/>
        <v>8.3399256376050292E-7</v>
      </c>
      <c r="J30">
        <f t="shared" si="10"/>
        <v>2.5118864315095806E-6</v>
      </c>
      <c r="K30">
        <f t="shared" si="1"/>
        <v>1.5050880593239016E-13</v>
      </c>
      <c r="L30">
        <f t="shared" si="2"/>
        <v>1.0530235640651232E-4</v>
      </c>
      <c r="M30">
        <f t="shared" si="3"/>
        <v>0.71532281175455725</v>
      </c>
      <c r="N30">
        <f t="shared" si="4"/>
        <v>0.28450055390372031</v>
      </c>
      <c r="O30">
        <f t="shared" si="5"/>
        <v>7.1331985315874815E-5</v>
      </c>
      <c r="P30">
        <f t="shared" si="6"/>
        <v>0</v>
      </c>
      <c r="Q30">
        <f t="shared" si="7"/>
        <v>0</v>
      </c>
      <c r="R30">
        <f t="shared" si="8"/>
        <v>0</v>
      </c>
      <c r="Y30">
        <v>1.0861209405701941</v>
      </c>
      <c r="Z30">
        <f t="shared" ca="1" si="11"/>
        <v>4.5526002181258927E-3</v>
      </c>
      <c r="AA30">
        <f t="shared" ca="1" si="12"/>
        <v>1.0906735407883201</v>
      </c>
    </row>
    <row r="31" spans="1:27">
      <c r="A31" s="21">
        <v>5.8</v>
      </c>
      <c r="B31" s="21">
        <v>1.0519160397592551</v>
      </c>
      <c r="C31" s="21">
        <f t="shared" si="0"/>
        <v>1.0456814916125459</v>
      </c>
      <c r="D31" s="21">
        <f t="shared" si="9"/>
        <v>3.8869590593635205E-5</v>
      </c>
      <c r="J31">
        <f t="shared" si="10"/>
        <v>1.5848931924611111E-6</v>
      </c>
      <c r="K31">
        <f t="shared" si="1"/>
        <v>6.9893375226506904E-14</v>
      </c>
      <c r="L31">
        <f t="shared" si="2"/>
        <v>5.6959213840128616E-5</v>
      </c>
      <c r="M31">
        <f t="shared" si="3"/>
        <v>0.61323646533078513</v>
      </c>
      <c r="N31">
        <f t="shared" si="4"/>
        <v>0.38655296873800155</v>
      </c>
      <c r="O31">
        <f t="shared" si="5"/>
        <v>1.5360671737322921E-4</v>
      </c>
      <c r="P31">
        <f t="shared" si="6"/>
        <v>0</v>
      </c>
      <c r="Q31">
        <f t="shared" si="7"/>
        <v>0</v>
      </c>
      <c r="R31">
        <f t="shared" si="8"/>
        <v>0</v>
      </c>
      <c r="Y31">
        <v>1.0453219755333349</v>
      </c>
      <c r="Z31">
        <f t="shared" ca="1" si="11"/>
        <v>-1.0201719212478918E-3</v>
      </c>
      <c r="AA31">
        <f t="shared" ca="1" si="12"/>
        <v>1.044301803612087</v>
      </c>
    </row>
    <row r="32" spans="1:27">
      <c r="A32" s="21">
        <v>6</v>
      </c>
      <c r="B32" s="21">
        <v>1.0082183777791831</v>
      </c>
      <c r="C32" s="21">
        <f t="shared" si="0"/>
        <v>1.0007315721738412</v>
      </c>
      <c r="D32" s="21">
        <f t="shared" si="9"/>
        <v>5.6052258172178492E-5</v>
      </c>
      <c r="J32">
        <f t="shared" si="10"/>
        <v>9.9999999999999995E-7</v>
      </c>
      <c r="K32">
        <f t="shared" si="1"/>
        <v>3.4121958574247268E-14</v>
      </c>
      <c r="L32">
        <f t="shared" si="2"/>
        <v>2.9306641288601937E-5</v>
      </c>
      <c r="M32">
        <f t="shared" si="3"/>
        <v>0.50006911633234008</v>
      </c>
      <c r="N32">
        <f t="shared" si="4"/>
        <v>0.49958693823120032</v>
      </c>
      <c r="O32">
        <f t="shared" si="5"/>
        <v>3.1463879517109298E-4</v>
      </c>
      <c r="P32">
        <f t="shared" si="6"/>
        <v>0</v>
      </c>
      <c r="Q32">
        <f t="shared" si="7"/>
        <v>0</v>
      </c>
      <c r="R32">
        <f t="shared" si="8"/>
        <v>0</v>
      </c>
      <c r="Y32">
        <v>1.0001576846153735</v>
      </c>
      <c r="Z32">
        <f t="shared" ca="1" si="11"/>
        <v>-6.3889429333578952E-3</v>
      </c>
      <c r="AA32">
        <f t="shared" ca="1" si="12"/>
        <v>0.99376874168201557</v>
      </c>
    </row>
    <row r="33" spans="1:27">
      <c r="A33" s="21">
        <v>6.2</v>
      </c>
      <c r="B33" s="21">
        <v>0.94395007166388867</v>
      </c>
      <c r="C33" s="21">
        <f t="shared" si="0"/>
        <v>0.95585804796653484</v>
      </c>
      <c r="D33" s="21">
        <f t="shared" si="9"/>
        <v>1.4179989962438282E-4</v>
      </c>
      <c r="J33">
        <f t="shared" si="10"/>
        <v>6.3095734448019254E-7</v>
      </c>
      <c r="K33">
        <f t="shared" si="1"/>
        <v>1.7559881533008817E-14</v>
      </c>
      <c r="L33">
        <f t="shared" si="2"/>
        <v>1.4304688939886999E-5</v>
      </c>
      <c r="M33">
        <f t="shared" si="3"/>
        <v>0.38684982401110363</v>
      </c>
      <c r="N33">
        <f t="shared" si="4"/>
        <v>0.6125244724181077</v>
      </c>
      <c r="O33">
        <f t="shared" si="5"/>
        <v>6.1139888184880706E-4</v>
      </c>
      <c r="P33">
        <f t="shared" si="6"/>
        <v>0</v>
      </c>
      <c r="Q33">
        <f t="shared" si="7"/>
        <v>0</v>
      </c>
      <c r="R33">
        <f t="shared" si="8"/>
        <v>0</v>
      </c>
      <c r="Y33">
        <v>0.95508007423454377</v>
      </c>
      <c r="Z33">
        <f t="shared" ca="1" si="11"/>
        <v>-5.1031109466233519E-3</v>
      </c>
      <c r="AA33">
        <f t="shared" ca="1" si="12"/>
        <v>0.94997696328792047</v>
      </c>
    </row>
    <row r="34" spans="1:27">
      <c r="A34" s="21">
        <v>6.4</v>
      </c>
      <c r="B34" s="21">
        <v>0.91319115003828633</v>
      </c>
      <c r="C34" s="21">
        <f t="shared" ref="C34:C65" si="13">$G$8*$H$8*$H$15*L34+$G$9*$H$9*$H$15*M34+$G$10*$H$10*$H$15*N34+$G$11*$H$11*$H$15*O34+$G$12*$H$12*$H$15*P34+$G$13*$H$13*$H$15*Q34+$G$14*$H$14*$H$15*R34</f>
        <v>0.91551586977461075</v>
      </c>
      <c r="D34" s="21">
        <f t="shared" si="9"/>
        <v>5.4043218524562858E-6</v>
      </c>
      <c r="J34">
        <f t="shared" si="10"/>
        <v>3.9810717055349618E-7</v>
      </c>
      <c r="K34">
        <f t="shared" ref="K34:K65" si="14">(J34^$G$1)+($G$2*10^-$H$2)*J34^($G$1-1)+($G$3*10^-$H$2)*(10^-$H$3)*J34^($G$1-2)+($G$4*10^-$H$2)*(10^-$H$3)*(10^-$H$4)*J34^($G$1-3)+($G$5*10^-$H$2)*(10^-$H$3)*(10^-$H$4)*(10^-$H$5)*J34^($G$1-4)+($G$6*10^-$H$2)*(10^-$H$3)*(10^-$H$4)*(10^-$H$5)*(10^-$H$6)*J34^($G$1-5)+($G$7*10^-$H$2)*(10^-$H$3)*(10^-$H$4)*(10^-$H$5)*(10^-$H$6)*(10^-$H$7)*J34^($G$1-6)</f>
        <v>9.5016430380151326E-15</v>
      </c>
      <c r="L34">
        <f t="shared" ref="L34:L65" si="15">(J34^$G$1)/K34</f>
        <v>6.6405077727693024E-6</v>
      </c>
      <c r="M34">
        <f t="shared" ref="M34:M65" si="16">($G$2*(10^-$H$2)*J34^($G$1-1))/K34</f>
        <v>0.28461990845611751</v>
      </c>
      <c r="N34">
        <f t="shared" ref="N34:N65" si="17">(($G$3*10^-$H$2)*(10^-$H$3)*J34^($G$1-2))/K34</f>
        <v>0.71424353151674602</v>
      </c>
      <c r="O34">
        <f t="shared" ref="O34:O65" si="18">(($G$4*10^-$H$2)*(10^-$H$3)*(10^-$H$4)*J34^($G$1-3))/K34</f>
        <v>1.129919519363658E-3</v>
      </c>
      <c r="P34">
        <f t="shared" ref="P34:P65" si="19">(($G$5*10^-$H$2)*(10^-$H$3)*(10^-$H$4)*(10^-$H$5)*J34^($G$1-4))/K34</f>
        <v>0</v>
      </c>
      <c r="Q34">
        <f t="shared" ref="Q34:Q65" si="20">(($G$6*10^-$H$2)*(10^-$H$3)*(10^-$H$4)*(10^-$H$5)*(10^-$H$6)*J34^($G$1-5))/K34</f>
        <v>0</v>
      </c>
      <c r="R34">
        <f t="shared" ref="R34:R65" si="21">(($G$7*10^-$H$2)*(10^-$H$3)*(10^-$H$4)*(10^-$H$5)*(10^-$H$6)*(10^-$H$7)*J34^($G$1-6))/K34</f>
        <v>0</v>
      </c>
      <c r="Y34">
        <v>0.91456316141091665</v>
      </c>
      <c r="Z34">
        <f t="shared" ca="1" si="11"/>
        <v>-1.7927733260698579E-3</v>
      </c>
      <c r="AA34">
        <f t="shared" ca="1" si="12"/>
        <v>0.91277038808484678</v>
      </c>
    </row>
    <row r="35" spans="1:27">
      <c r="A35" s="21">
        <v>6.6</v>
      </c>
      <c r="B35" s="21">
        <v>0.87918119489799029</v>
      </c>
      <c r="C35" s="21">
        <f t="shared" si="13"/>
        <v>0.88263452455607316</v>
      </c>
      <c r="D35" s="21">
        <f t="shared" si="9"/>
        <v>1.1925485727394758E-5</v>
      </c>
      <c r="J35">
        <f t="shared" si="10"/>
        <v>2.511886431509578E-7</v>
      </c>
      <c r="K35">
        <f t="shared" si="14"/>
        <v>5.3693596289156344E-15</v>
      </c>
      <c r="L35">
        <f t="shared" si="15"/>
        <v>2.9517359647991867E-6</v>
      </c>
      <c r="M35">
        <f t="shared" si="16"/>
        <v>0.20051251861317584</v>
      </c>
      <c r="N35">
        <f t="shared" si="17"/>
        <v>0.79748501896864299</v>
      </c>
      <c r="O35">
        <f t="shared" si="18"/>
        <v>1.999510682216551E-3</v>
      </c>
      <c r="P35">
        <f t="shared" si="19"/>
        <v>0</v>
      </c>
      <c r="Q35">
        <f t="shared" si="20"/>
        <v>0</v>
      </c>
      <c r="R35">
        <f t="shared" si="21"/>
        <v>0</v>
      </c>
      <c r="Y35">
        <v>0.88154598879399093</v>
      </c>
      <c r="Z35">
        <f t="shared" ca="1" si="11"/>
        <v>3.8964601418637747E-3</v>
      </c>
      <c r="AA35">
        <f t="shared" ca="1" si="12"/>
        <v>0.88544244893585466</v>
      </c>
    </row>
    <row r="36" spans="1:27">
      <c r="A36" s="21">
        <v>6.8</v>
      </c>
      <c r="B36" s="21">
        <v>0.86820214114039773</v>
      </c>
      <c r="C36" s="21">
        <f t="shared" si="13"/>
        <v>0.85811791369702062</v>
      </c>
      <c r="D36" s="21">
        <f t="shared" si="9"/>
        <v>1.0169164312976013E-4</v>
      </c>
      <c r="J36">
        <f t="shared" si="10"/>
        <v>1.5848931924611122E-7</v>
      </c>
      <c r="K36">
        <f t="shared" si="14"/>
        <v>3.1411009056383343E-15</v>
      </c>
      <c r="L36">
        <f t="shared" si="15"/>
        <v>1.2674128673768059E-6</v>
      </c>
      <c r="M36">
        <f t="shared" si="16"/>
        <v>0.13645268860037202</v>
      </c>
      <c r="N36">
        <f t="shared" si="17"/>
        <v>0.86012810478098478</v>
      </c>
      <c r="O36">
        <f t="shared" si="18"/>
        <v>3.417939205775791E-3</v>
      </c>
      <c r="P36">
        <f t="shared" si="19"/>
        <v>0</v>
      </c>
      <c r="Q36">
        <f t="shared" si="20"/>
        <v>0</v>
      </c>
      <c r="R36">
        <f t="shared" si="21"/>
        <v>0</v>
      </c>
      <c r="Y36">
        <v>0.85693280891598134</v>
      </c>
      <c r="Z36">
        <f t="shared" ca="1" si="11"/>
        <v>-2.3162285737241819E-4</v>
      </c>
      <c r="AA36">
        <f t="shared" ca="1" si="12"/>
        <v>0.8567011860586089</v>
      </c>
    </row>
    <row r="37" spans="1:27">
      <c r="A37" s="21">
        <v>7</v>
      </c>
      <c r="B37" s="21">
        <v>0.84704661495302525</v>
      </c>
      <c r="C37" s="21">
        <f t="shared" si="13"/>
        <v>0.84139574661645333</v>
      </c>
      <c r="D37" s="21">
        <f t="shared" si="9"/>
        <v>3.1932312957271011E-5</v>
      </c>
      <c r="J37">
        <f t="shared" si="10"/>
        <v>9.9999999999999995E-8</v>
      </c>
      <c r="K37">
        <f t="shared" si="14"/>
        <v>1.8860589497082089E-15</v>
      </c>
      <c r="L37">
        <f t="shared" si="15"/>
        <v>5.3020612115793574E-7</v>
      </c>
      <c r="M37">
        <f t="shared" si="16"/>
        <v>9.0470860809479997E-2</v>
      </c>
      <c r="N37">
        <f t="shared" si="17"/>
        <v>0.90383626732331768</v>
      </c>
      <c r="O37">
        <f t="shared" si="18"/>
        <v>5.6923416610812089E-3</v>
      </c>
      <c r="P37">
        <f t="shared" si="19"/>
        <v>0</v>
      </c>
      <c r="Q37">
        <f t="shared" si="20"/>
        <v>0</v>
      </c>
      <c r="R37">
        <f t="shared" si="21"/>
        <v>0</v>
      </c>
      <c r="Y37">
        <v>0.84014861964220355</v>
      </c>
      <c r="Z37">
        <f t="shared" ca="1" si="11"/>
        <v>-6.1744023379510331E-4</v>
      </c>
      <c r="AA37">
        <f t="shared" ca="1" si="12"/>
        <v>0.83953117940840849</v>
      </c>
    </row>
    <row r="38" spans="1:27">
      <c r="A38" s="21">
        <v>7.2</v>
      </c>
      <c r="B38" s="21">
        <v>0.82772821235772465</v>
      </c>
      <c r="C38" s="21">
        <f t="shared" si="13"/>
        <v>0.83132252138844898</v>
      </c>
      <c r="D38" s="21">
        <f t="shared" si="9"/>
        <v>1.2919057408346471E-5</v>
      </c>
      <c r="J38">
        <f t="shared" si="10"/>
        <v>6.3095734448019177E-8</v>
      </c>
      <c r="K38">
        <f t="shared" si="14"/>
        <v>1.1542524311033935E-15</v>
      </c>
      <c r="L38">
        <f t="shared" si="15"/>
        <v>2.17620198478452E-7</v>
      </c>
      <c r="M38">
        <f t="shared" si="16"/>
        <v>5.8852265740575935E-2</v>
      </c>
      <c r="N38">
        <f t="shared" si="17"/>
        <v>0.93184617869496311</v>
      </c>
      <c r="O38">
        <f t="shared" si="18"/>
        <v>9.301337944262392E-3</v>
      </c>
      <c r="P38">
        <f t="shared" si="19"/>
        <v>0</v>
      </c>
      <c r="Q38">
        <f t="shared" si="20"/>
        <v>0</v>
      </c>
      <c r="R38">
        <f t="shared" si="21"/>
        <v>0</v>
      </c>
      <c r="Y38">
        <v>0.83004236755000949</v>
      </c>
      <c r="Z38">
        <f t="shared" ca="1" si="11"/>
        <v>-3.3707727147867521E-3</v>
      </c>
      <c r="AA38">
        <f t="shared" ca="1" si="12"/>
        <v>0.82667159483522268</v>
      </c>
    </row>
    <row r="39" spans="1:27">
      <c r="A39" s="21">
        <v>7.4</v>
      </c>
      <c r="B39" s="21">
        <v>0.82381134953119917</v>
      </c>
      <c r="C39" s="21">
        <f t="shared" si="13"/>
        <v>0.82688192919427594</v>
      </c>
      <c r="D39" s="21">
        <f t="shared" si="9"/>
        <v>9.4284594673006984E-6</v>
      </c>
      <c r="J39">
        <f t="shared" si="10"/>
        <v>3.981071705534957E-8</v>
      </c>
      <c r="K39">
        <f t="shared" si="14"/>
        <v>7.1642843061538149E-16</v>
      </c>
      <c r="L39">
        <f t="shared" si="15"/>
        <v>8.8069836080935581E-8</v>
      </c>
      <c r="M39">
        <f t="shared" si="16"/>
        <v>3.7747758967907497E-2</v>
      </c>
      <c r="N39">
        <f t="shared" si="17"/>
        <v>0.94726657802428649</v>
      </c>
      <c r="O39">
        <f t="shared" si="18"/>
        <v>1.4985574937970092E-2</v>
      </c>
      <c r="P39">
        <f t="shared" si="19"/>
        <v>0</v>
      </c>
      <c r="Q39">
        <f t="shared" si="20"/>
        <v>0</v>
      </c>
      <c r="R39">
        <f t="shared" si="21"/>
        <v>0</v>
      </c>
      <c r="Y39">
        <v>0.82559400336659106</v>
      </c>
      <c r="Z39">
        <f t="shared" ca="1" si="11"/>
        <v>4.0029442817307625E-3</v>
      </c>
      <c r="AA39">
        <f t="shared" ca="1" si="12"/>
        <v>0.82959694764832181</v>
      </c>
    </row>
    <row r="40" spans="1:27">
      <c r="A40" s="21">
        <v>7.6</v>
      </c>
      <c r="B40" s="21">
        <v>0.82159323203936829</v>
      </c>
      <c r="C40" s="21">
        <f t="shared" si="13"/>
        <v>0.82758014821321979</v>
      </c>
      <c r="D40" s="21">
        <f t="shared" si="9"/>
        <v>3.5843165272724653E-5</v>
      </c>
      <c r="J40">
        <f t="shared" si="10"/>
        <v>2.5118864315095751E-8</v>
      </c>
      <c r="K40">
        <f t="shared" si="14"/>
        <v>4.4970073256047334E-16</v>
      </c>
      <c r="L40">
        <f t="shared" si="15"/>
        <v>3.5243286872964476E-8</v>
      </c>
      <c r="M40">
        <f t="shared" si="16"/>
        <v>2.3940895457380647E-2</v>
      </c>
      <c r="N40">
        <f t="shared" si="17"/>
        <v>0.95218521018073432</v>
      </c>
      <c r="O40">
        <f t="shared" si="18"/>
        <v>2.3873859118598111E-2</v>
      </c>
      <c r="P40">
        <f t="shared" si="19"/>
        <v>0</v>
      </c>
      <c r="Q40">
        <f t="shared" si="20"/>
        <v>0</v>
      </c>
      <c r="R40">
        <f t="shared" si="21"/>
        <v>0</v>
      </c>
      <c r="Y40">
        <v>0.82630905071121852</v>
      </c>
      <c r="Z40">
        <f t="shared" ca="1" si="11"/>
        <v>-1.5563694523462125E-3</v>
      </c>
      <c r="AA40">
        <f t="shared" ca="1" si="12"/>
        <v>0.82475268125887236</v>
      </c>
    </row>
    <row r="41" spans="1:27">
      <c r="A41" s="21">
        <v>7.8</v>
      </c>
      <c r="B41" s="21">
        <v>0.82685597921670706</v>
      </c>
      <c r="C41" s="21">
        <f t="shared" si="13"/>
        <v>0.83363019814273098</v>
      </c>
      <c r="D41" s="21">
        <f t="shared" si="9"/>
        <v>4.5890042057700709E-5</v>
      </c>
      <c r="J41">
        <f t="shared" si="10"/>
        <v>1.5848931924611133E-8</v>
      </c>
      <c r="K41">
        <f t="shared" si="14"/>
        <v>2.8519712944239865E-16</v>
      </c>
      <c r="L41">
        <f t="shared" si="15"/>
        <v>1.3959017446348558E-8</v>
      </c>
      <c r="M41">
        <f t="shared" si="16"/>
        <v>1.5028610721903552E-2</v>
      </c>
      <c r="N41">
        <f t="shared" si="17"/>
        <v>0.94732691530761359</v>
      </c>
      <c r="O41">
        <f t="shared" si="18"/>
        <v>3.764446001146543E-2</v>
      </c>
      <c r="P41">
        <f t="shared" si="19"/>
        <v>0</v>
      </c>
      <c r="Q41">
        <f t="shared" si="20"/>
        <v>0</v>
      </c>
      <c r="R41">
        <f t="shared" si="21"/>
        <v>0</v>
      </c>
      <c r="Y41">
        <v>0.83240350940558128</v>
      </c>
      <c r="Z41">
        <f t="shared" ca="1" si="11"/>
        <v>2.7485849126825303E-3</v>
      </c>
      <c r="AA41">
        <f t="shared" ca="1" si="12"/>
        <v>0.83515209431826376</v>
      </c>
    </row>
    <row r="42" spans="1:27">
      <c r="A42" s="21">
        <v>8</v>
      </c>
      <c r="B42" s="21">
        <v>0.85238838853414356</v>
      </c>
      <c r="C42" s="21">
        <f t="shared" si="13"/>
        <v>0.84603397121524626</v>
      </c>
      <c r="D42" s="21">
        <f t="shared" si="9"/>
        <v>4.0378619462701931E-5</v>
      </c>
      <c r="J42">
        <f t="shared" si="10"/>
        <v>1E-8</v>
      </c>
      <c r="K42">
        <f t="shared" si="14"/>
        <v>1.829112748074548E-16</v>
      </c>
      <c r="L42">
        <f t="shared" si="15"/>
        <v>5.4671315426163319E-9</v>
      </c>
      <c r="M42">
        <f t="shared" si="16"/>
        <v>9.3287511607551849E-3</v>
      </c>
      <c r="N42">
        <f t="shared" si="17"/>
        <v>0.93197561651160044</v>
      </c>
      <c r="O42">
        <f t="shared" si="18"/>
        <v>5.8695626860512932E-2</v>
      </c>
      <c r="P42">
        <f t="shared" si="19"/>
        <v>0</v>
      </c>
      <c r="Q42">
        <f t="shared" si="20"/>
        <v>0</v>
      </c>
      <c r="R42">
        <f t="shared" si="21"/>
        <v>0</v>
      </c>
      <c r="Y42">
        <v>0.84488603723421996</v>
      </c>
      <c r="Z42">
        <f t="shared" ca="1" si="11"/>
        <v>2.2936368428792316E-3</v>
      </c>
      <c r="AA42">
        <f t="shared" ca="1" si="12"/>
        <v>0.84717967407709915</v>
      </c>
    </row>
    <row r="43" spans="1:27">
      <c r="A43" s="21">
        <v>8.1999999999999993</v>
      </c>
      <c r="B43" s="21">
        <v>0.86859277236393673</v>
      </c>
      <c r="C43" s="21">
        <f t="shared" si="13"/>
        <v>0.86657949968780401</v>
      </c>
      <c r="D43" s="21">
        <f t="shared" si="9"/>
        <v>4.053266868462587E-6</v>
      </c>
      <c r="J43">
        <f t="shared" si="10"/>
        <v>6.3095734448019329E-9</v>
      </c>
      <c r="K43">
        <f t="shared" si="14"/>
        <v>1.1897396761124488E-16</v>
      </c>
      <c r="L43">
        <f t="shared" si="15"/>
        <v>2.1112907991076933E-9</v>
      </c>
      <c r="M43">
        <f t="shared" si="16"/>
        <v>5.7096835695158062E-3</v>
      </c>
      <c r="N43">
        <f t="shared" si="17"/>
        <v>0.90405131371899494</v>
      </c>
      <c r="O43">
        <f t="shared" si="18"/>
        <v>9.0239000600198349E-2</v>
      </c>
      <c r="P43">
        <f t="shared" si="19"/>
        <v>0</v>
      </c>
      <c r="Q43">
        <f t="shared" si="20"/>
        <v>0</v>
      </c>
      <c r="R43">
        <f t="shared" si="21"/>
        <v>0</v>
      </c>
      <c r="Y43">
        <v>0.8655547339157601</v>
      </c>
      <c r="Z43">
        <f t="shared" ca="1" si="11"/>
        <v>3.3518757143411815E-3</v>
      </c>
      <c r="AA43">
        <f t="shared" ca="1" si="12"/>
        <v>0.86890660963010125</v>
      </c>
    </row>
    <row r="44" spans="1:27">
      <c r="A44" s="21">
        <v>8.4</v>
      </c>
      <c r="B44" s="21">
        <v>0.89834876957004306</v>
      </c>
      <c r="C44" s="21">
        <f t="shared" si="13"/>
        <v>0.89765250431988097</v>
      </c>
      <c r="D44" s="21">
        <f t="shared" si="9"/>
        <v>4.8478529858327348E-7</v>
      </c>
      <c r="J44">
        <f t="shared" si="10"/>
        <v>3.9810717055349665E-9</v>
      </c>
      <c r="K44">
        <f t="shared" si="14"/>
        <v>7.8871398461775501E-17</v>
      </c>
      <c r="L44">
        <f t="shared" si="15"/>
        <v>7.9998244837256135E-10</v>
      </c>
      <c r="M44">
        <f t="shared" si="16"/>
        <v>3.4288180815929461E-3</v>
      </c>
      <c r="N44">
        <f t="shared" si="17"/>
        <v>0.86044969545867322</v>
      </c>
      <c r="O44">
        <f t="shared" si="18"/>
        <v>0.13612148565975132</v>
      </c>
      <c r="P44">
        <f t="shared" si="19"/>
        <v>0</v>
      </c>
      <c r="Q44">
        <f t="shared" si="20"/>
        <v>0</v>
      </c>
      <c r="R44">
        <f t="shared" si="21"/>
        <v>0</v>
      </c>
      <c r="Y44">
        <v>0.89680672568835029</v>
      </c>
      <c r="Z44">
        <f t="shared" ca="1" si="11"/>
        <v>2.6598966440355763E-3</v>
      </c>
      <c r="AA44">
        <f t="shared" ca="1" si="12"/>
        <v>0.89946662233238583</v>
      </c>
    </row>
    <row r="45" spans="1:27">
      <c r="A45" s="21">
        <v>8.6</v>
      </c>
      <c r="B45" s="21">
        <v>0.94693848590535445</v>
      </c>
      <c r="C45" s="21">
        <f t="shared" si="13"/>
        <v>0.94165468152579646</v>
      </c>
      <c r="D45" s="21">
        <f t="shared" si="9"/>
        <v>2.7918588721436292E-5</v>
      </c>
      <c r="J45">
        <f t="shared" si="10"/>
        <v>2.5118864315095812E-9</v>
      </c>
      <c r="K45">
        <f t="shared" si="14"/>
        <v>5.3663592987933975E-17</v>
      </c>
      <c r="L45">
        <f t="shared" si="15"/>
        <v>2.9533862796281119E-10</v>
      </c>
      <c r="M45">
        <f t="shared" si="16"/>
        <v>2.0062462511145273E-3</v>
      </c>
      <c r="N45">
        <f t="shared" si="17"/>
        <v>0.79793089264038675</v>
      </c>
      <c r="O45">
        <f t="shared" si="18"/>
        <v>0.20006286081316005</v>
      </c>
      <c r="P45">
        <f t="shared" si="19"/>
        <v>0</v>
      </c>
      <c r="Q45">
        <f t="shared" si="20"/>
        <v>0</v>
      </c>
      <c r="R45">
        <f t="shared" si="21"/>
        <v>0</v>
      </c>
      <c r="Y45">
        <v>0.94105187054570005</v>
      </c>
      <c r="Z45">
        <f t="shared" ca="1" si="11"/>
        <v>-5.9511675106974603E-3</v>
      </c>
      <c r="AA45">
        <f t="shared" ca="1" si="12"/>
        <v>0.93510070303500259</v>
      </c>
    </row>
    <row r="46" spans="1:27">
      <c r="A46" s="21">
        <v>8.8000000000000007</v>
      </c>
      <c r="B46" s="21">
        <v>1.0020612316605959</v>
      </c>
      <c r="C46" s="21">
        <f t="shared" si="13"/>
        <v>0.9998485287982346</v>
      </c>
      <c r="D46" s="21">
        <f t="shared" si="9"/>
        <v>4.8960539571019093E-6</v>
      </c>
      <c r="J46">
        <f t="shared" si="10"/>
        <v>1.584893192461106E-9</v>
      </c>
      <c r="K46">
        <f t="shared" si="14"/>
        <v>3.7796444793959366E-17</v>
      </c>
      <c r="L46">
        <f t="shared" si="15"/>
        <v>1.053292638298926E-10</v>
      </c>
      <c r="M46">
        <f t="shared" si="16"/>
        <v>1.1339999464920879E-3</v>
      </c>
      <c r="N46">
        <f t="shared" si="17"/>
        <v>0.71481568798881279</v>
      </c>
      <c r="O46">
        <f t="shared" si="18"/>
        <v>0.28405031195936581</v>
      </c>
      <c r="P46">
        <f t="shared" si="19"/>
        <v>0</v>
      </c>
      <c r="Q46">
        <f t="shared" si="20"/>
        <v>0</v>
      </c>
      <c r="R46">
        <f t="shared" si="21"/>
        <v>0</v>
      </c>
      <c r="Y46">
        <v>0.99955030388398247</v>
      </c>
      <c r="Z46">
        <f t="shared" ca="1" si="11"/>
        <v>-4.2939486979687975E-4</v>
      </c>
      <c r="AA46">
        <f t="shared" ca="1" si="12"/>
        <v>0.9991209090141856</v>
      </c>
    </row>
    <row r="47" spans="1:27">
      <c r="A47" s="21">
        <v>9</v>
      </c>
      <c r="B47" s="21">
        <v>1.0700635889237504</v>
      </c>
      <c r="C47" s="21">
        <f t="shared" si="13"/>
        <v>1.0708349108906021</v>
      </c>
      <c r="D47" s="21">
        <f t="shared" si="9"/>
        <v>5.9493757654797701E-7</v>
      </c>
      <c r="J47">
        <f t="shared" si="10"/>
        <v>1.0000000000000001E-9</v>
      </c>
      <c r="K47">
        <f t="shared" si="14"/>
        <v>2.7800040083910908E-17</v>
      </c>
      <c r="L47">
        <f t="shared" si="15"/>
        <v>3.5971171155927349E-11</v>
      </c>
      <c r="M47">
        <f t="shared" si="16"/>
        <v>6.1378823988199359E-4</v>
      </c>
      <c r="N47">
        <f t="shared" si="17"/>
        <v>0.61319641119603352</v>
      </c>
      <c r="O47">
        <f t="shared" si="18"/>
        <v>0.38618980052811325</v>
      </c>
      <c r="P47">
        <f t="shared" si="19"/>
        <v>0</v>
      </c>
      <c r="Q47">
        <f t="shared" si="20"/>
        <v>0</v>
      </c>
      <c r="R47">
        <f t="shared" si="21"/>
        <v>0</v>
      </c>
      <c r="Y47">
        <v>1.0708833920364933</v>
      </c>
      <c r="Z47">
        <f t="shared" ca="1" si="11"/>
        <v>1.5316066530203076E-3</v>
      </c>
      <c r="AA47">
        <f t="shared" ca="1" si="12"/>
        <v>1.0724149986895135</v>
      </c>
    </row>
    <row r="48" spans="1:27">
      <c r="A48" s="21">
        <v>9.1999999999999993</v>
      </c>
      <c r="B48" s="21">
        <v>1.1443183848925031</v>
      </c>
      <c r="C48" s="21">
        <f t="shared" si="13"/>
        <v>1.1496140544461453</v>
      </c>
      <c r="D48" s="21">
        <f t="shared" si="9"/>
        <v>2.804411602137229E-5</v>
      </c>
      <c r="J48">
        <f t="shared" si="10"/>
        <v>6.309573444801927E-10</v>
      </c>
      <c r="K48">
        <f t="shared" si="14"/>
        <v>2.1498742143741697E-17</v>
      </c>
      <c r="L48">
        <f t="shared" si="15"/>
        <v>1.1683876269202037E-11</v>
      </c>
      <c r="M48">
        <f t="shared" si="16"/>
        <v>3.1597369907884363E-4</v>
      </c>
      <c r="N48">
        <f t="shared" si="17"/>
        <v>0.50030169671399771</v>
      </c>
      <c r="O48">
        <f t="shared" si="18"/>
        <v>0.49938232957523948</v>
      </c>
      <c r="P48">
        <f t="shared" si="19"/>
        <v>0</v>
      </c>
      <c r="Q48">
        <f t="shared" si="20"/>
        <v>0</v>
      </c>
      <c r="R48">
        <f t="shared" si="21"/>
        <v>0</v>
      </c>
      <c r="Y48">
        <v>1.1500157689569583</v>
      </c>
      <c r="Z48">
        <f t="shared" ca="1" si="11"/>
        <v>1.0385910386760053E-2</v>
      </c>
      <c r="AA48">
        <f t="shared" ca="1" si="12"/>
        <v>1.1604016793437184</v>
      </c>
    </row>
    <row r="49" spans="1:27">
      <c r="A49" s="21">
        <v>9.4</v>
      </c>
      <c r="B49" s="21">
        <v>1.2288169952025503</v>
      </c>
      <c r="C49" s="21">
        <f t="shared" si="13"/>
        <v>1.2284690404286809</v>
      </c>
      <c r="D49" s="21">
        <f t="shared" si="9"/>
        <v>1.2107252465850296E-7</v>
      </c>
      <c r="J49">
        <f t="shared" si="10"/>
        <v>3.9810717055349621E-10</v>
      </c>
      <c r="K49">
        <f t="shared" si="14"/>
        <v>1.7525283370197297E-17</v>
      </c>
      <c r="L49">
        <f t="shared" si="15"/>
        <v>3.6002690008035234E-12</v>
      </c>
      <c r="M49">
        <f t="shared" si="16"/>
        <v>1.5431172863438427E-4</v>
      </c>
      <c r="N49">
        <f t="shared" si="17"/>
        <v>0.38723979152452537</v>
      </c>
      <c r="O49">
        <f t="shared" si="18"/>
        <v>0.61260589674324006</v>
      </c>
      <c r="P49">
        <f t="shared" si="19"/>
        <v>0</v>
      </c>
      <c r="Q49">
        <f t="shared" si="20"/>
        <v>0</v>
      </c>
      <c r="R49">
        <f t="shared" si="21"/>
        <v>0</v>
      </c>
      <c r="Y49">
        <v>1.2291912782698009</v>
      </c>
      <c r="Z49">
        <f t="shared" ca="1" si="11"/>
        <v>-3.4295854799412081E-3</v>
      </c>
      <c r="AA49">
        <f t="shared" ca="1" si="12"/>
        <v>1.2257616927898598</v>
      </c>
    </row>
    <row r="50" spans="1:27">
      <c r="A50" s="21">
        <v>9.6</v>
      </c>
      <c r="B50" s="21">
        <v>1.298380317504185</v>
      </c>
      <c r="C50" s="21">
        <f t="shared" si="13"/>
        <v>1.2996863571038877</v>
      </c>
      <c r="D50" s="21">
        <f t="shared" si="9"/>
        <v>1.7057394359914777E-6</v>
      </c>
      <c r="J50">
        <f t="shared" si="10"/>
        <v>2.5118864315095784E-10</v>
      </c>
      <c r="K50">
        <f t="shared" si="14"/>
        <v>1.5019152424032741E-17</v>
      </c>
      <c r="L50">
        <f t="shared" si="15"/>
        <v>1.0552480910474415E-12</v>
      </c>
      <c r="M50">
        <f t="shared" si="16"/>
        <v>7.1683394118234858E-5</v>
      </c>
      <c r="N50">
        <f t="shared" si="17"/>
        <v>0.28510156529628655</v>
      </c>
      <c r="O50">
        <f t="shared" si="18"/>
        <v>0.7148267513085399</v>
      </c>
      <c r="P50">
        <f t="shared" si="19"/>
        <v>0</v>
      </c>
      <c r="Q50">
        <f t="shared" si="20"/>
        <v>0</v>
      </c>
      <c r="R50">
        <f t="shared" si="21"/>
        <v>0</v>
      </c>
      <c r="Y50">
        <v>1.3006697253043011</v>
      </c>
      <c r="Z50">
        <f t="shared" ca="1" si="11"/>
        <v>1.0752719507094912E-2</v>
      </c>
      <c r="AA50">
        <f t="shared" ca="1" si="12"/>
        <v>1.311422444811396</v>
      </c>
    </row>
    <row r="51" spans="1:27">
      <c r="A51" s="21">
        <v>9.8000000000000007</v>
      </c>
      <c r="B51" s="21">
        <v>1.3636406616643753</v>
      </c>
      <c r="C51" s="21">
        <f t="shared" si="13"/>
        <v>1.358284839760898</v>
      </c>
      <c r="D51" s="21">
        <f t="shared" si="9"/>
        <v>2.868482826176695E-5</v>
      </c>
      <c r="J51">
        <f t="shared" si="10"/>
        <v>1.5848931924611098E-10</v>
      </c>
      <c r="K51">
        <f t="shared" si="14"/>
        <v>1.3438269715239358E-17</v>
      </c>
      <c r="L51">
        <f t="shared" si="15"/>
        <v>2.9624883187307239E-13</v>
      </c>
      <c r="M51">
        <f t="shared" si="16"/>
        <v>3.1894854979235586E-5</v>
      </c>
      <c r="N51">
        <f t="shared" si="17"/>
        <v>0.20104888695816808</v>
      </c>
      <c r="O51">
        <f t="shared" si="18"/>
        <v>0.79891921818655642</v>
      </c>
      <c r="P51">
        <f t="shared" si="19"/>
        <v>0</v>
      </c>
      <c r="Q51">
        <f t="shared" si="20"/>
        <v>0</v>
      </c>
      <c r="R51">
        <f t="shared" si="21"/>
        <v>0</v>
      </c>
      <c r="Y51">
        <v>1.3594629199189561</v>
      </c>
      <c r="Z51">
        <f t="shared" ca="1" si="11"/>
        <v>4.3182184414514982E-3</v>
      </c>
      <c r="AA51">
        <f t="shared" ca="1" si="12"/>
        <v>1.3637811383604075</v>
      </c>
    </row>
    <row r="52" spans="1:27">
      <c r="A52" s="21">
        <v>10</v>
      </c>
      <c r="B52" s="21">
        <v>1.3960228936574572</v>
      </c>
      <c r="C52" s="21">
        <f t="shared" si="13"/>
        <v>1.4029181894813838</v>
      </c>
      <c r="D52" s="21">
        <f t="shared" si="9"/>
        <v>4.754510449945908E-5</v>
      </c>
      <c r="J52">
        <f t="shared" si="10"/>
        <v>1E-10</v>
      </c>
      <c r="K52">
        <f t="shared" si="14"/>
        <v>1.2440951049112829E-17</v>
      </c>
      <c r="L52">
        <f t="shared" si="15"/>
        <v>8.0379706989628464E-14</v>
      </c>
      <c r="M52">
        <f t="shared" si="16"/>
        <v>1.3715460823205585E-5</v>
      </c>
      <c r="N52">
        <f t="shared" si="17"/>
        <v>0.13702236061587647</v>
      </c>
      <c r="O52">
        <f t="shared" si="18"/>
        <v>0.86296392392321986</v>
      </c>
      <c r="P52">
        <f t="shared" si="19"/>
        <v>0</v>
      </c>
      <c r="Q52">
        <f t="shared" si="20"/>
        <v>0</v>
      </c>
      <c r="R52">
        <f t="shared" si="21"/>
        <v>0</v>
      </c>
      <c r="Y52">
        <v>1.4042323839380182</v>
      </c>
      <c r="Z52">
        <f t="shared" ca="1" si="11"/>
        <v>-1.7494595251805573E-3</v>
      </c>
      <c r="AA52">
        <f t="shared" ca="1" si="12"/>
        <v>1.4024829244128376</v>
      </c>
    </row>
    <row r="53" spans="1:27">
      <c r="A53" s="21">
        <v>10.199999999999999</v>
      </c>
      <c r="B53" s="21">
        <v>1.4347813659636492</v>
      </c>
      <c r="C53" s="21">
        <f t="shared" si="13"/>
        <v>1.4349568781143727</v>
      </c>
      <c r="D53" s="21">
        <f t="shared" si="9"/>
        <v>3.0804515051561388E-8</v>
      </c>
      <c r="J53">
        <f t="shared" si="10"/>
        <v>6.3095734448019192E-11</v>
      </c>
      <c r="K53">
        <f t="shared" si="14"/>
        <v>1.1811745582223233E-17</v>
      </c>
      <c r="L53">
        <f t="shared" si="15"/>
        <v>2.1266005215096848E-14</v>
      </c>
      <c r="M53">
        <f t="shared" si="16"/>
        <v>5.7510865209659175E-6</v>
      </c>
      <c r="N53">
        <f t="shared" si="17"/>
        <v>9.106069121500833E-2</v>
      </c>
      <c r="O53">
        <f t="shared" si="18"/>
        <v>0.90893355769844952</v>
      </c>
      <c r="P53">
        <f t="shared" si="19"/>
        <v>0</v>
      </c>
      <c r="Q53">
        <f t="shared" si="20"/>
        <v>0</v>
      </c>
      <c r="R53">
        <f t="shared" si="21"/>
        <v>0</v>
      </c>
      <c r="Y53">
        <v>1.4363622805952909</v>
      </c>
      <c r="Z53">
        <f t="shared" ca="1" si="11"/>
        <v>-3.1008793108941385E-3</v>
      </c>
      <c r="AA53">
        <f t="shared" ca="1" si="12"/>
        <v>1.4332614012843967</v>
      </c>
    </row>
    <row r="54" spans="1:27">
      <c r="A54" s="21">
        <v>10.4</v>
      </c>
      <c r="B54" s="21">
        <v>1.455201288196861</v>
      </c>
      <c r="C54" s="21">
        <f t="shared" si="13"/>
        <v>1.4569887559248942</v>
      </c>
      <c r="D54" s="21">
        <f t="shared" si="9"/>
        <v>3.1950408787600852E-6</v>
      </c>
      <c r="J54">
        <f t="shared" si="10"/>
        <v>3.9810717055349579E-11</v>
      </c>
      <c r="K54">
        <f t="shared" si="14"/>
        <v>1.1414767686115229E-17</v>
      </c>
      <c r="L54">
        <f t="shared" si="15"/>
        <v>5.5275530946431287E-15</v>
      </c>
      <c r="M54">
        <f t="shared" si="16"/>
        <v>2.3691737283029516E-6</v>
      </c>
      <c r="N54">
        <f t="shared" si="17"/>
        <v>5.945357159514001E-2</v>
      </c>
      <c r="O54">
        <f t="shared" si="18"/>
        <v>0.94054405923112605</v>
      </c>
      <c r="P54">
        <f t="shared" si="19"/>
        <v>0</v>
      </c>
      <c r="Q54">
        <f t="shared" si="20"/>
        <v>0</v>
      </c>
      <c r="R54">
        <f t="shared" si="21"/>
        <v>0</v>
      </c>
      <c r="Y54">
        <v>1.4584537291526576</v>
      </c>
      <c r="Z54">
        <f t="shared" ca="1" si="11"/>
        <v>-4.4296329223961354E-3</v>
      </c>
      <c r="AA54">
        <f t="shared" ca="1" si="12"/>
        <v>1.4540240962302615</v>
      </c>
    </row>
    <row r="55" spans="1:27">
      <c r="A55" s="21">
        <v>10.6</v>
      </c>
      <c r="B55" s="21">
        <v>1.4724065692416932</v>
      </c>
      <c r="C55" s="21">
        <f t="shared" si="13"/>
        <v>1.4716958738672266</v>
      </c>
      <c r="D55" s="21">
        <f t="shared" si="9"/>
        <v>5.0508791528831078E-7</v>
      </c>
      <c r="J55">
        <f t="shared" si="10"/>
        <v>2.5118864315095759E-11</v>
      </c>
      <c r="K55">
        <f t="shared" si="14"/>
        <v>1.1164301087468872E-17</v>
      </c>
      <c r="L55">
        <f t="shared" si="15"/>
        <v>1.4196080704416278E-15</v>
      </c>
      <c r="M55">
        <f t="shared" si="16"/>
        <v>9.6434502625714045E-7</v>
      </c>
      <c r="N55">
        <f t="shared" si="17"/>
        <v>3.83542492446882E-2</v>
      </c>
      <c r="O55">
        <f t="shared" si="18"/>
        <v>0.96164478641028417</v>
      </c>
      <c r="P55">
        <f t="shared" si="19"/>
        <v>0</v>
      </c>
      <c r="Q55">
        <f t="shared" si="20"/>
        <v>0</v>
      </c>
      <c r="R55">
        <f t="shared" si="21"/>
        <v>0</v>
      </c>
      <c r="Y55">
        <v>1.4731991845430781</v>
      </c>
      <c r="Z55">
        <f t="shared" ca="1" si="11"/>
        <v>-1.1490411948153475E-2</v>
      </c>
      <c r="AA55">
        <f t="shared" ca="1" si="12"/>
        <v>1.4617087725949247</v>
      </c>
    </row>
    <row r="56" spans="1:27">
      <c r="A56" s="21">
        <v>10.8</v>
      </c>
      <c r="B56" s="21">
        <v>1.4883881326711197</v>
      </c>
      <c r="C56" s="21">
        <f t="shared" si="13"/>
        <v>1.4813197542366667</v>
      </c>
      <c r="D56" s="21">
        <f t="shared" si="9"/>
        <v>4.9961973692639678E-5</v>
      </c>
      <c r="J56">
        <f t="shared" si="10"/>
        <v>1.5848931924611082E-11</v>
      </c>
      <c r="K56">
        <f t="shared" si="14"/>
        <v>1.1006271137685E-17</v>
      </c>
      <c r="L56">
        <f t="shared" si="15"/>
        <v>3.6170939782719995E-16</v>
      </c>
      <c r="M56">
        <f t="shared" si="16"/>
        <v>3.894249545351141E-7</v>
      </c>
      <c r="N56">
        <f t="shared" si="17"/>
        <v>2.4547361545926807E-2</v>
      </c>
      <c r="O56">
        <f t="shared" si="18"/>
        <v>0.97545224902911831</v>
      </c>
      <c r="P56">
        <f t="shared" si="19"/>
        <v>0</v>
      </c>
      <c r="Q56">
        <f t="shared" si="20"/>
        <v>0</v>
      </c>
      <c r="R56">
        <f t="shared" si="21"/>
        <v>0</v>
      </c>
      <c r="Y56">
        <v>1.4828475328703017</v>
      </c>
      <c r="Z56">
        <f t="shared" ca="1" si="11"/>
        <v>1.1898139110137944E-3</v>
      </c>
      <c r="AA56">
        <f t="shared" ca="1" si="12"/>
        <v>1.4840373467813155</v>
      </c>
    </row>
    <row r="57" spans="1:27">
      <c r="A57" s="21">
        <v>11</v>
      </c>
      <c r="B57" s="21">
        <v>1.4937809508676372</v>
      </c>
      <c r="C57" s="21">
        <f t="shared" si="13"/>
        <v>1.4875354699139105</v>
      </c>
      <c r="D57" s="21">
        <f t="shared" si="9"/>
        <v>3.9006032343362701E-5</v>
      </c>
      <c r="J57">
        <f t="shared" si="10"/>
        <v>9.9999999999999994E-12</v>
      </c>
      <c r="K57">
        <f t="shared" si="14"/>
        <v>1.0906562489118475E-17</v>
      </c>
      <c r="L57">
        <f t="shared" si="15"/>
        <v>9.168791734313211E-17</v>
      </c>
      <c r="M57">
        <f t="shared" si="16"/>
        <v>1.5645018940455993E-7</v>
      </c>
      <c r="N57">
        <f t="shared" si="17"/>
        <v>1.5629933654685239E-2</v>
      </c>
      <c r="O57">
        <f t="shared" si="18"/>
        <v>0.98436990989512529</v>
      </c>
      <c r="P57">
        <f t="shared" si="19"/>
        <v>0</v>
      </c>
      <c r="Q57">
        <f t="shared" si="20"/>
        <v>0</v>
      </c>
      <c r="R57">
        <f t="shared" si="21"/>
        <v>0</v>
      </c>
      <c r="Y57">
        <v>1.4890787913296226</v>
      </c>
      <c r="Z57">
        <f t="shared" ca="1" si="11"/>
        <v>2.3199865092724591E-4</v>
      </c>
      <c r="AA57">
        <f t="shared" ca="1" si="12"/>
        <v>1.4893107899805498</v>
      </c>
    </row>
    <row r="58" spans="1:27">
      <c r="A58" s="21">
        <v>11.2</v>
      </c>
      <c r="B58" s="21">
        <v>1.4910171307848892</v>
      </c>
      <c r="C58" s="21">
        <f t="shared" si="13"/>
        <v>1.4915161205981806</v>
      </c>
      <c r="D58" s="21">
        <f t="shared" si="9"/>
        <v>2.4899083376862561E-7</v>
      </c>
      <c r="J58">
        <f t="shared" si="10"/>
        <v>6.3095734448019345E-12</v>
      </c>
      <c r="K58">
        <f t="shared" si="14"/>
        <v>1.0843651185700122E-17</v>
      </c>
      <c r="L58">
        <f t="shared" si="15"/>
        <v>2.3164581638536008E-17</v>
      </c>
      <c r="M58">
        <f t="shared" si="16"/>
        <v>6.2645293216905663E-8</v>
      </c>
      <c r="N58">
        <f t="shared" si="17"/>
        <v>9.9190364827622026E-3</v>
      </c>
      <c r="O58">
        <f t="shared" si="18"/>
        <v>0.99008090087194456</v>
      </c>
      <c r="P58">
        <f t="shared" si="19"/>
        <v>0</v>
      </c>
      <c r="Q58">
        <f t="shared" si="20"/>
        <v>0</v>
      </c>
      <c r="R58">
        <f t="shared" si="21"/>
        <v>0</v>
      </c>
      <c r="Y58">
        <v>1.4930692886223547</v>
      </c>
      <c r="Z58">
        <f t="shared" ca="1" si="11"/>
        <v>2.6433158185238548E-3</v>
      </c>
      <c r="AA58">
        <f t="shared" ca="1" si="12"/>
        <v>1.4957126044408786</v>
      </c>
    </row>
    <row r="59" spans="1:27">
      <c r="A59" s="21">
        <v>11.4</v>
      </c>
      <c r="B59" s="21">
        <v>1.4917848847562267</v>
      </c>
      <c r="C59" s="21">
        <f t="shared" si="13"/>
        <v>1.4940515878373404</v>
      </c>
      <c r="D59" s="21">
        <f t="shared" si="9"/>
        <v>5.1379428579301247E-6</v>
      </c>
      <c r="J59">
        <f t="shared" si="10"/>
        <v>3.9810717055349533E-12</v>
      </c>
      <c r="K59">
        <f t="shared" si="14"/>
        <v>1.0803957075901619E-17</v>
      </c>
      <c r="L59">
        <f t="shared" si="15"/>
        <v>5.8400578607216382E-18</v>
      </c>
      <c r="M59">
        <f t="shared" si="16"/>
        <v>2.5031169160183617E-8</v>
      </c>
      <c r="N59">
        <f t="shared" si="17"/>
        <v>6.2814828224565739E-3</v>
      </c>
      <c r="O59">
        <f t="shared" si="18"/>
        <v>0.9937184921463742</v>
      </c>
      <c r="P59">
        <f t="shared" si="19"/>
        <v>0</v>
      </c>
      <c r="Q59">
        <f t="shared" si="20"/>
        <v>0</v>
      </c>
      <c r="R59">
        <f t="shared" si="21"/>
        <v>0</v>
      </c>
      <c r="Y59">
        <v>1.4956109839821417</v>
      </c>
      <c r="Z59">
        <f t="shared" ca="1" si="11"/>
        <v>-4.4985087138616441E-4</v>
      </c>
      <c r="AA59">
        <f t="shared" ca="1" si="12"/>
        <v>1.4951611331107555</v>
      </c>
    </row>
    <row r="60" spans="1:27">
      <c r="A60" s="21">
        <v>11.6</v>
      </c>
      <c r="B60" s="21">
        <v>1.496555121066026</v>
      </c>
      <c r="C60" s="21">
        <f t="shared" si="13"/>
        <v>1.4956609653132313</v>
      </c>
      <c r="D60" s="21">
        <f t="shared" si="9"/>
        <v>7.9951451025569928E-7</v>
      </c>
      <c r="J60">
        <f t="shared" si="10"/>
        <v>2.5118864315095726E-12</v>
      </c>
      <c r="K60">
        <f t="shared" si="14"/>
        <v>1.0778911880996642E-17</v>
      </c>
      <c r="L60">
        <f t="shared" si="15"/>
        <v>1.4703647362172857E-18</v>
      </c>
      <c r="M60">
        <f t="shared" si="16"/>
        <v>9.9882421752781714E-9</v>
      </c>
      <c r="N60">
        <f t="shared" si="17"/>
        <v>3.9725567040439702E-3</v>
      </c>
      <c r="O60">
        <f t="shared" si="18"/>
        <v>0.99602743330771382</v>
      </c>
      <c r="P60">
        <f t="shared" si="19"/>
        <v>0</v>
      </c>
      <c r="Q60">
        <f t="shared" si="20"/>
        <v>0</v>
      </c>
      <c r="R60">
        <f t="shared" si="21"/>
        <v>0</v>
      </c>
      <c r="Y60">
        <v>1.497224297106136</v>
      </c>
      <c r="Z60">
        <f t="shared" ca="1" si="11"/>
        <v>8.9530369240621165E-4</v>
      </c>
      <c r="AA60">
        <f t="shared" ca="1" si="12"/>
        <v>1.4981196007985422</v>
      </c>
    </row>
    <row r="61" spans="1:27">
      <c r="A61" s="21">
        <v>11.8</v>
      </c>
      <c r="B61" s="21">
        <v>1.4958122694516118</v>
      </c>
      <c r="C61" s="21">
        <f t="shared" si="13"/>
        <v>1.4966802665876904</v>
      </c>
      <c r="D61" s="21">
        <f t="shared" si="9"/>
        <v>7.5341902824055889E-7</v>
      </c>
      <c r="J61">
        <f t="shared" si="10"/>
        <v>1.5848931924611065E-12</v>
      </c>
      <c r="K61">
        <f t="shared" si="14"/>
        <v>1.0763109469229199E-17</v>
      </c>
      <c r="L61">
        <f t="shared" si="15"/>
        <v>3.69881186929898E-19</v>
      </c>
      <c r="M61">
        <f t="shared" si="16"/>
        <v>3.9822289735580119E-9</v>
      </c>
      <c r="N61">
        <f t="shared" si="17"/>
        <v>2.5101938957478721E-3</v>
      </c>
      <c r="O61">
        <f t="shared" si="18"/>
        <v>0.99748980212202309</v>
      </c>
      <c r="P61">
        <f t="shared" si="19"/>
        <v>0</v>
      </c>
      <c r="Q61">
        <f t="shared" si="20"/>
        <v>0</v>
      </c>
      <c r="R61">
        <f t="shared" si="21"/>
        <v>0</v>
      </c>
      <c r="Y61">
        <v>1.4982460839485361</v>
      </c>
      <c r="Z61">
        <f t="shared" ca="1" si="11"/>
        <v>4.9402921462863292E-3</v>
      </c>
      <c r="AA61">
        <f t="shared" ca="1" si="12"/>
        <v>1.5031863760948223</v>
      </c>
    </row>
    <row r="62" spans="1:27">
      <c r="A62" s="21">
        <v>12</v>
      </c>
      <c r="B62" s="21">
        <v>1.5015525740176363</v>
      </c>
      <c r="C62" s="21">
        <f t="shared" si="13"/>
        <v>1.4973249432588698</v>
      </c>
      <c r="D62" s="21">
        <f t="shared" si="9"/>
        <v>1.7872861832468883E-5</v>
      </c>
      <c r="J62">
        <f t="shared" si="10"/>
        <v>9.9999999999999998E-13</v>
      </c>
      <c r="K62">
        <f t="shared" si="14"/>
        <v>1.0753138836553004E-17</v>
      </c>
      <c r="L62">
        <f t="shared" si="15"/>
        <v>9.2996102366009909E-20</v>
      </c>
      <c r="M62">
        <f t="shared" si="16"/>
        <v>1.5868238968280929E-9</v>
      </c>
      <c r="N62">
        <f t="shared" si="17"/>
        <v>1.5852938448644217E-3</v>
      </c>
      <c r="O62">
        <f t="shared" si="18"/>
        <v>0.99841470456831161</v>
      </c>
      <c r="P62">
        <f t="shared" si="19"/>
        <v>0</v>
      </c>
      <c r="Q62">
        <f t="shared" si="20"/>
        <v>0</v>
      </c>
      <c r="R62">
        <f t="shared" si="21"/>
        <v>0</v>
      </c>
      <c r="Y62">
        <v>1.4988923298304759</v>
      </c>
      <c r="Z62">
        <f t="shared" ca="1" si="11"/>
        <v>-1.2162704152762442E-4</v>
      </c>
      <c r="AA62">
        <f t="shared" ca="1" si="12"/>
        <v>1.4987707027889483</v>
      </c>
    </row>
    <row r="63" spans="1:27">
      <c r="A63" s="21">
        <v>12.2</v>
      </c>
      <c r="B63" s="21">
        <v>1.4942368369051282</v>
      </c>
      <c r="C63" s="21">
        <f t="shared" si="13"/>
        <v>1.4977323220700292</v>
      </c>
      <c r="D63" s="21">
        <f t="shared" si="9"/>
        <v>1.2218416538042598E-5</v>
      </c>
      <c r="J63">
        <f t="shared" si="10"/>
        <v>6.3095734448019283E-13</v>
      </c>
      <c r="K63">
        <f t="shared" si="14"/>
        <v>1.0746847798643873E-17</v>
      </c>
      <c r="L63">
        <f t="shared" si="15"/>
        <v>2.3373239098320024E-20</v>
      </c>
      <c r="M63">
        <f t="shared" si="16"/>
        <v>6.3209577431230553E-10</v>
      </c>
      <c r="N63">
        <f t="shared" si="17"/>
        <v>1.0008383270383679E-3</v>
      </c>
      <c r="O63">
        <f t="shared" si="18"/>
        <v>0.99899916104086595</v>
      </c>
      <c r="P63">
        <f t="shared" si="19"/>
        <v>0</v>
      </c>
      <c r="Q63">
        <f t="shared" si="20"/>
        <v>0</v>
      </c>
      <c r="R63">
        <f t="shared" si="21"/>
        <v>0</v>
      </c>
      <c r="Y63">
        <v>1.4993006991120419</v>
      </c>
      <c r="Z63">
        <f t="shared" ca="1" si="11"/>
        <v>-1.6578532449580414E-3</v>
      </c>
      <c r="AA63">
        <f t="shared" ca="1" si="12"/>
        <v>1.4976428458670838</v>
      </c>
    </row>
    <row r="64" spans="1:27">
      <c r="A64" s="21">
        <v>12.4</v>
      </c>
      <c r="B64" s="21">
        <v>1.4874086095831978</v>
      </c>
      <c r="C64" s="21">
        <f t="shared" si="13"/>
        <v>1.4979896061514975</v>
      </c>
      <c r="D64" s="21">
        <f t="shared" si="9"/>
        <v>1.119574883783699E-4</v>
      </c>
      <c r="J64">
        <f t="shared" si="10"/>
        <v>3.9810717055349631E-13</v>
      </c>
      <c r="K64">
        <f t="shared" si="14"/>
        <v>1.0742878424462147E-17</v>
      </c>
      <c r="L64">
        <f t="shared" si="15"/>
        <v>5.8732615184722097E-21</v>
      </c>
      <c r="M64">
        <f t="shared" si="16"/>
        <v>2.5173483910090614E-10</v>
      </c>
      <c r="N64">
        <f t="shared" si="17"/>
        <v>6.3171962024909599E-4</v>
      </c>
      <c r="O64">
        <f t="shared" si="18"/>
        <v>0.99936828012801604</v>
      </c>
      <c r="P64">
        <f t="shared" si="19"/>
        <v>0</v>
      </c>
      <c r="Q64">
        <f t="shared" si="20"/>
        <v>0</v>
      </c>
      <c r="R64">
        <f t="shared" si="21"/>
        <v>0</v>
      </c>
      <c r="Y64">
        <v>1.4995586082829637</v>
      </c>
      <c r="Z64">
        <f t="shared" ca="1" si="11"/>
        <v>1.0414183519914154E-2</v>
      </c>
      <c r="AA64">
        <f t="shared" ca="1" si="12"/>
        <v>1.5099727918028778</v>
      </c>
    </row>
    <row r="65" spans="1:27">
      <c r="A65" s="21">
        <v>12.6</v>
      </c>
      <c r="B65" s="21">
        <v>1.5072787341415561</v>
      </c>
      <c r="C65" s="21">
        <f t="shared" si="13"/>
        <v>1.4981520392552472</v>
      </c>
      <c r="D65" s="21">
        <f t="shared" si="9"/>
        <v>8.3296559547777128E-5</v>
      </c>
      <c r="J65">
        <f t="shared" si="10"/>
        <v>2.511886431509579E-13</v>
      </c>
      <c r="K65">
        <f t="shared" si="14"/>
        <v>1.0740373919621245E-17</v>
      </c>
      <c r="L65">
        <f t="shared" si="15"/>
        <v>1.475640610207919E-21</v>
      </c>
      <c r="M65">
        <f t="shared" si="16"/>
        <v>1.0024081382929622E-10</v>
      </c>
      <c r="N65">
        <f t="shared" si="17"/>
        <v>3.9868107922133258E-4</v>
      </c>
      <c r="O65">
        <f t="shared" si="18"/>
        <v>0.99960131882053793</v>
      </c>
      <c r="P65">
        <f t="shared" si="19"/>
        <v>0</v>
      </c>
      <c r="Q65">
        <f t="shared" si="20"/>
        <v>0</v>
      </c>
      <c r="R65">
        <f t="shared" si="21"/>
        <v>0</v>
      </c>
      <c r="Y65">
        <v>1.4997214358490265</v>
      </c>
      <c r="Z65">
        <f t="shared" ca="1" si="11"/>
        <v>5.6746238074514594E-4</v>
      </c>
      <c r="AA65">
        <f t="shared" ca="1" si="12"/>
        <v>1.5002888982297717</v>
      </c>
    </row>
    <row r="66" spans="1:27">
      <c r="A66" s="21">
        <v>12.8</v>
      </c>
      <c r="B66" s="21">
        <v>1.4919482104830251</v>
      </c>
      <c r="C66" s="21">
        <f t="shared" ref="C66:C72" si="22">$G$8*$H$8*$H$15*L66+$G$9*$H$9*$H$15*M66+$G$10*$H$10*$H$15*N66+$G$11*$H$11*$H$15*O66+$G$12*$H$12*$H$15*P66+$G$13*$H$13*$H$15*Q66+$G$14*$H$14*$H$15*R66</f>
        <v>1.4982545665882439</v>
      </c>
      <c r="D66" s="21">
        <f t="shared" si="9"/>
        <v>3.977012732583032E-5</v>
      </c>
      <c r="J66">
        <f t="shared" si="10"/>
        <v>1.5848931924611046E-13</v>
      </c>
      <c r="K66">
        <f t="shared" ref="K66:K72" si="23">(J66^$G$1)+($G$2*10^-$H$2)*J66^($G$1-1)+($G$3*10^-$H$2)*(10^-$H$3)*J66^($G$1-2)+($G$4*10^-$H$2)*(10^-$H$3)*(10^-$H$4)*J66^($G$1-3)+($G$5*10^-$H$2)*(10^-$H$3)*(10^-$H$4)*(10^-$H$5)*J66^($G$1-4)+($G$6*10^-$H$2)*(10^-$H$3)*(10^-$H$4)*(10^-$H$5)*(10^-$H$6)*J66^($G$1-5)+($G$7*10^-$H$2)*(10^-$H$3)*(10^-$H$4)*(10^-$H$5)*(10^-$H$6)*(10^-$H$7)*J66^($G$1-6)</f>
        <v>1.0738793684276611E-17</v>
      </c>
      <c r="L66">
        <f t="shared" ref="L66:L72" si="24">(J66^$G$1)/K66</f>
        <v>3.7071870664242852E-22</v>
      </c>
      <c r="M66">
        <f t="shared" ref="M66:M72" si="25">($G$2*(10^-$H$2)*J66^($G$1-1))/K66</f>
        <v>3.9912459103015373E-11</v>
      </c>
      <c r="N66">
        <f t="shared" ref="N66:N72" si="26">(($G$3*10^-$H$2)*(10^-$H$3)*J66^($G$1-2))/K66</f>
        <v>2.5158777124551098E-4</v>
      </c>
      <c r="O66">
        <f t="shared" ref="O66:O72" si="27">(($G$4*10^-$H$2)*(10^-$H$3)*(10^-$H$4)*J66^($G$1-3))/K66</f>
        <v>0.99974841218884192</v>
      </c>
      <c r="P66">
        <f t="shared" ref="P66:P72" si="28">(($G$5*10^-$H$2)*(10^-$H$3)*(10^-$H$4)*(10^-$H$5)*J66^($G$1-4))/K66</f>
        <v>0</v>
      </c>
      <c r="Q66">
        <f t="shared" ref="Q66:Q72" si="29">(($G$6*10^-$H$2)*(10^-$H$3)*(10^-$H$4)*(10^-$H$5)*(10^-$H$6)*J66^($G$1-5))/K66</f>
        <v>0</v>
      </c>
      <c r="R66">
        <f t="shared" ref="R66:R72" si="30">(($G$7*10^-$H$2)*(10^-$H$3)*(10^-$H$4)*(10^-$H$5)*(10^-$H$6)*(10^-$H$7)*J66^($G$1-6))/K66</f>
        <v>0</v>
      </c>
      <c r="Y66">
        <v>1.4998242120937837</v>
      </c>
      <c r="Z66">
        <f t="shared" ca="1" si="11"/>
        <v>-1.6459642757720922E-4</v>
      </c>
      <c r="AA66">
        <f t="shared" ca="1" si="12"/>
        <v>1.4996596156662065</v>
      </c>
    </row>
    <row r="67" spans="1:27">
      <c r="A67" s="21">
        <v>13</v>
      </c>
      <c r="B67" s="21">
        <v>1.4972866141554659</v>
      </c>
      <c r="C67" s="21">
        <f t="shared" si="22"/>
        <v>1.4983192724848571</v>
      </c>
      <c r="D67" s="21">
        <f t="shared" ref="D67:D72" si="31">(B67-C67)^2</f>
        <v>1.0663832252609108E-6</v>
      </c>
      <c r="J67">
        <f t="shared" ref="J67:J72" si="32">10^-A67</f>
        <v>1E-13</v>
      </c>
      <c r="K67">
        <f t="shared" si="23"/>
        <v>1.0737796623330795E-17</v>
      </c>
      <c r="L67">
        <f t="shared" si="24"/>
        <v>9.3128975624964534E-23</v>
      </c>
      <c r="M67">
        <f t="shared" si="25"/>
        <v>1.5890911581131815E-11</v>
      </c>
      <c r="N67">
        <f t="shared" si="26"/>
        <v>1.5875589200042245E-4</v>
      </c>
      <c r="O67">
        <f t="shared" si="27"/>
        <v>0.99984124409210873</v>
      </c>
      <c r="P67">
        <f t="shared" si="28"/>
        <v>0</v>
      </c>
      <c r="Q67">
        <f t="shared" si="29"/>
        <v>0</v>
      </c>
      <c r="R67">
        <f t="shared" si="30"/>
        <v>0</v>
      </c>
      <c r="Y67">
        <v>1.4998890750521943</v>
      </c>
      <c r="Z67">
        <f t="shared" ref="Z67:Z72" ca="1" si="33">_xlfn.NORM.INV(RAND(),0,0.005)</f>
        <v>6.2384327134113956E-4</v>
      </c>
      <c r="AA67">
        <f t="shared" ref="AA67:AA72" ca="1" si="34">Y67+Z67</f>
        <v>1.5005129183235355</v>
      </c>
    </row>
    <row r="68" spans="1:27">
      <c r="A68" s="21">
        <v>13.2</v>
      </c>
      <c r="B68" s="21">
        <v>1.4987017357432193</v>
      </c>
      <c r="C68" s="21">
        <f t="shared" si="22"/>
        <v>1.4983601053271574</v>
      </c>
      <c r="D68" s="21">
        <f t="shared" si="31"/>
        <v>1.1671134117865719E-7</v>
      </c>
      <c r="J68">
        <f t="shared" si="32"/>
        <v>6.3095734448019215E-14</v>
      </c>
      <c r="K68">
        <f t="shared" si="23"/>
        <v>1.073716752046421E-17</v>
      </c>
      <c r="L68">
        <f t="shared" si="24"/>
        <v>2.3394311644315E-23</v>
      </c>
      <c r="M68">
        <f t="shared" si="25"/>
        <v>6.3266565113688297E-12</v>
      </c>
      <c r="N68">
        <f t="shared" si="26"/>
        <v>1.001740650057928E-4</v>
      </c>
      <c r="O68">
        <f t="shared" si="27"/>
        <v>0.99989982592866755</v>
      </c>
      <c r="P68">
        <f t="shared" si="28"/>
        <v>0</v>
      </c>
      <c r="Q68">
        <f t="shared" si="29"/>
        <v>0</v>
      </c>
      <c r="R68">
        <f t="shared" si="30"/>
        <v>0</v>
      </c>
      <c r="Y68">
        <v>1.4999300069974077</v>
      </c>
      <c r="Z68">
        <f t="shared" ca="1" si="33"/>
        <v>7.5502741261031731E-3</v>
      </c>
      <c r="AA68">
        <f t="shared" ca="1" si="34"/>
        <v>1.5074802811235108</v>
      </c>
    </row>
    <row r="69" spans="1:27">
      <c r="A69" s="21">
        <v>13.4</v>
      </c>
      <c r="B69" s="21">
        <v>1.5005994276448953</v>
      </c>
      <c r="C69" s="21">
        <f t="shared" si="22"/>
        <v>1.4983858715703062</v>
      </c>
      <c r="D69" s="21">
        <f t="shared" si="31"/>
        <v>4.8998304953501391E-6</v>
      </c>
      <c r="J69">
        <f t="shared" si="32"/>
        <v>3.9810717055349592E-14</v>
      </c>
      <c r="K69">
        <f t="shared" si="23"/>
        <v>1.0736770583414018E-17</v>
      </c>
      <c r="L69">
        <f t="shared" si="24"/>
        <v>5.8766026486109262E-24</v>
      </c>
      <c r="M69">
        <f t="shared" si="25"/>
        <v>2.5187804383565893E-12</v>
      </c>
      <c r="N69">
        <f t="shared" si="26"/>
        <v>6.3207898743473923E-5</v>
      </c>
      <c r="O69">
        <f t="shared" si="27"/>
        <v>0.99993679209873776</v>
      </c>
      <c r="P69">
        <f t="shared" si="28"/>
        <v>0</v>
      </c>
      <c r="Q69">
        <f t="shared" si="29"/>
        <v>0</v>
      </c>
      <c r="R69">
        <f t="shared" si="30"/>
        <v>0</v>
      </c>
      <c r="Y69">
        <v>1.4999558357717073</v>
      </c>
      <c r="Z69">
        <f t="shared" ca="1" si="33"/>
        <v>5.9903955031336241E-3</v>
      </c>
      <c r="AA69">
        <f t="shared" ca="1" si="34"/>
        <v>1.5059462312748408</v>
      </c>
    </row>
    <row r="70" spans="1:27">
      <c r="A70" s="21">
        <v>13.6</v>
      </c>
      <c r="B70" s="21">
        <v>1.4942807918229049</v>
      </c>
      <c r="C70" s="21">
        <f t="shared" si="22"/>
        <v>1.4984021299506793</v>
      </c>
      <c r="D70" s="21">
        <f t="shared" si="31"/>
        <v>1.6985427963447718E-5</v>
      </c>
      <c r="J70">
        <f t="shared" si="32"/>
        <v>2.511886431509576E-14</v>
      </c>
      <c r="K70">
        <f t="shared" si="23"/>
        <v>1.0736520133076424E-17</v>
      </c>
      <c r="L70">
        <f t="shared" si="24"/>
        <v>1.4761702793985009E-24</v>
      </c>
      <c r="M70">
        <f t="shared" si="25"/>
        <v>1.0027679445381763E-12</v>
      </c>
      <c r="N70">
        <f t="shared" si="26"/>
        <v>3.9882418255087786E-5</v>
      </c>
      <c r="O70">
        <f t="shared" si="27"/>
        <v>0.9999601175807421</v>
      </c>
      <c r="P70">
        <f t="shared" si="28"/>
        <v>0</v>
      </c>
      <c r="Q70">
        <f t="shared" si="29"/>
        <v>0</v>
      </c>
      <c r="R70">
        <f t="shared" si="30"/>
        <v>0</v>
      </c>
      <c r="Y70">
        <v>1.4999721336071423</v>
      </c>
      <c r="Z70">
        <f t="shared" ca="1" si="33"/>
        <v>-4.8644012176919736E-4</v>
      </c>
      <c r="AA70">
        <f t="shared" ca="1" si="34"/>
        <v>1.4994856934853731</v>
      </c>
    </row>
    <row r="71" spans="1:27">
      <c r="A71" s="21">
        <v>13.8</v>
      </c>
      <c r="B71" s="21">
        <v>1.5004858793086993</v>
      </c>
      <c r="C71" s="21">
        <f t="shared" si="22"/>
        <v>1.4984123886853669</v>
      </c>
      <c r="D71" s="21">
        <f t="shared" si="31"/>
        <v>4.2993633650473719E-6</v>
      </c>
      <c r="J71">
        <f t="shared" si="32"/>
        <v>1.5848931924611084E-14</v>
      </c>
      <c r="K71">
        <f t="shared" si="23"/>
        <v>1.0736362109600281E-17</v>
      </c>
      <c r="L71">
        <f t="shared" si="24"/>
        <v>3.7080266713201895E-25</v>
      </c>
      <c r="M71">
        <f t="shared" si="25"/>
        <v>3.992149848933974E-13</v>
      </c>
      <c r="N71">
        <f t="shared" si="26"/>
        <v>2.5164475092328232E-5</v>
      </c>
      <c r="O71">
        <f t="shared" si="27"/>
        <v>0.9999748355245085</v>
      </c>
      <c r="P71">
        <f t="shared" si="28"/>
        <v>0</v>
      </c>
      <c r="Q71">
        <f t="shared" si="29"/>
        <v>0</v>
      </c>
      <c r="R71">
        <f t="shared" si="30"/>
        <v>0</v>
      </c>
      <c r="Y71">
        <v>1.4999824172365193</v>
      </c>
      <c r="Z71">
        <f t="shared" ca="1" si="33"/>
        <v>7.1920820416818219E-3</v>
      </c>
      <c r="AA71">
        <f t="shared" ca="1" si="34"/>
        <v>1.507174499278201</v>
      </c>
    </row>
    <row r="72" spans="1:27" ht="15" thickBot="1">
      <c r="A72" s="23">
        <v>14</v>
      </c>
      <c r="B72" s="23">
        <v>1.5002570490623615</v>
      </c>
      <c r="C72" s="23">
        <f t="shared" si="22"/>
        <v>1.4984188616647043</v>
      </c>
      <c r="D72" s="23">
        <f t="shared" si="31"/>
        <v>3.3789329089056611E-6</v>
      </c>
      <c r="J72">
        <f t="shared" si="32"/>
        <v>1E-14</v>
      </c>
      <c r="K72">
        <f t="shared" si="23"/>
        <v>1.0736262403528919E-17</v>
      </c>
      <c r="L72">
        <f t="shared" si="24"/>
        <v>9.3142283824146143E-26</v>
      </c>
      <c r="M72">
        <f t="shared" si="25"/>
        <v>1.5893182404096206E-13</v>
      </c>
      <c r="N72">
        <f t="shared" si="26"/>
        <v>1.5877857833427096E-5</v>
      </c>
      <c r="O72">
        <f t="shared" si="27"/>
        <v>0.9999841221420076</v>
      </c>
      <c r="P72">
        <f t="shared" si="28"/>
        <v>0</v>
      </c>
      <c r="Q72">
        <f t="shared" si="29"/>
        <v>0</v>
      </c>
      <c r="R72">
        <f t="shared" si="30"/>
        <v>0</v>
      </c>
      <c r="Y72">
        <v>1.4999889059234344</v>
      </c>
      <c r="Z72">
        <f t="shared" ca="1" si="33"/>
        <v>-1.5064345111624417E-3</v>
      </c>
      <c r="AA72">
        <f t="shared" ca="1" si="34"/>
        <v>1.498482471412272</v>
      </c>
    </row>
  </sheetData>
  <mergeCells count="2">
    <mergeCell ref="G1:H1"/>
    <mergeCell ref="G17:H1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B34D28-4484-4E1F-96CC-6E83FAD21BD7}">
          <x14:formula1>
            <xm:f>Sheet1!$A$1:$A$2</xm:f>
          </x14:formula1>
          <xm:sqref>G2:G14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</vt:lpstr>
      <vt:lpstr>Sheet1</vt:lpstr>
      <vt:lpstr>Fitting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</dc:creator>
  <cp:lastModifiedBy>vaio</cp:lastModifiedBy>
  <dcterms:created xsi:type="dcterms:W3CDTF">2023-08-08T17:50:01Z</dcterms:created>
  <dcterms:modified xsi:type="dcterms:W3CDTF">2023-08-20T06:13:35Z</dcterms:modified>
</cp:coreProperties>
</file>